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23040" windowHeight="9936" tabRatio="781" activeTab="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4" i="6" l="1"/>
  <c r="B29" i="6"/>
  <c r="B80" i="6"/>
  <c r="A20" i="14"/>
  <c r="A31" i="14" s="1"/>
  <c r="A30" i="14"/>
  <c r="A25" i="14"/>
  <c r="B78" i="6" l="1"/>
  <c r="B23" i="6"/>
  <c r="B84" i="6" l="1"/>
  <c r="B85" i="6" s="1"/>
</calcChain>
</file>

<file path=xl/sharedStrings.xml><?xml version="1.0" encoding="utf-8"?>
<sst xmlns="http://schemas.openxmlformats.org/spreadsheetml/2006/main" count="165" uniqueCount="118">
  <si>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</si>
  <si>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</si>
  <si>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</si>
  <si>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</si>
  <si>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</si>
  <si>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</si>
  <si>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</si>
  <si>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</si>
  <si>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</si>
  <si>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</si>
  <si>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</si>
  <si>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</si>
  <si>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</si>
  <si>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</si>
  <si>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</si>
  <si>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</si>
  <si>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</si>
  <si>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</si>
  <si>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Программа банка ВТБ "Мультибонус"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</si>
  <si>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</si>
  <si>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</si>
  <si>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</si>
  <si>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</si>
  <si>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</si>
  <si>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</si>
  <si>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</si>
  <si>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</si>
  <si>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</si>
  <si>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</si>
  <si>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</si>
  <si>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</si>
  <si>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</si>
  <si>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</si>
  <si>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</si>
  <si>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</si>
  <si>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</si>
  <si>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</si>
  <si>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</si>
  <si>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</si>
  <si>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Проекты благотворительного фонда "Вклад в будущее"</t>
  </si>
  <si>
    <t>Проект "Выбираем вместе"</t>
  </si>
  <si>
    <t>Ветеринарные препараты</t>
  </si>
  <si>
    <t>Услуги доставки груза</t>
  </si>
  <si>
    <t>Услуги агента по информированию граждан о деятельности фонда и привлечению к благотворительной деятельности</t>
  </si>
  <si>
    <t>Благотворительные сертификаты на Giftery.ru</t>
  </si>
  <si>
    <t>Частные пожертвования, благотворительные ярмарки</t>
  </si>
  <si>
    <t>Частные пожертвования, Авито</t>
  </si>
  <si>
    <t>Проекты благотворительного фонда "Татнефть"</t>
  </si>
  <si>
    <t>Проекты благотворительного фонда "Код добра"</t>
  </si>
  <si>
    <t>Ветеринарные услуги, дезинфекция площадей</t>
  </si>
  <si>
    <t>Сухой и консервированный корм, наполнитель древесный, поводок</t>
  </si>
  <si>
    <t>Пакеты для сбора отходов класса "Б"</t>
  </si>
  <si>
    <t>Ремонт автомобиля Лада Ларгус</t>
  </si>
  <si>
    <t>Стеклянные двери в приют "Ника" и центр "Мокрый нос"</t>
  </si>
  <si>
    <t>Ветеринарные услуги, СББЖ</t>
  </si>
  <si>
    <t>Хозяйственные принадлежности для субботника, центр "Мокрый нос"</t>
  </si>
  <si>
    <t xml:space="preserve">Ветеринарные услуги, дезинфекция площадей </t>
  </si>
  <si>
    <t>Услуги по ремонту вольеров</t>
  </si>
  <si>
    <t xml:space="preserve">Хозяйственные принадлежности </t>
  </si>
  <si>
    <t>Услуги видеонаблюдения, предоставляемые сервисом ipeye.ru (просмотр, запись, трансляция)</t>
  </si>
  <si>
    <t>13.05.2024</t>
  </si>
  <si>
    <t>15.05.2024</t>
  </si>
  <si>
    <t>21.05.2024</t>
  </si>
  <si>
    <t>22.05.2024</t>
  </si>
  <si>
    <t>23.05.2024</t>
  </si>
  <si>
    <t>24.05.2024</t>
  </si>
  <si>
    <t>27.05.2024</t>
  </si>
  <si>
    <t>28.05.2024</t>
  </si>
  <si>
    <t>30.05.2024</t>
  </si>
  <si>
    <t>Организация участия в конференции Форум по устойчивому развитию (2 представителя)</t>
  </si>
  <si>
    <t>06.05.2024</t>
  </si>
  <si>
    <t>Размещение рекламно-информационных материалов в сервисе Ads.vk.com</t>
  </si>
  <si>
    <t>Постер для метро, фестиваль Woof Казань</t>
  </si>
  <si>
    <t>Услуги сервиса Avito</t>
  </si>
  <si>
    <t>Печать информационных объявлений (листовки А4), фестиваль Woof Москва</t>
  </si>
  <si>
    <t>Аренда и монтаж оборудования уличной гирлянды</t>
  </si>
  <si>
    <t>Командировочные расходы. Гостиница, фестиваль Woof Казань</t>
  </si>
  <si>
    <t>Услуги питания для волонтеров, фестиваль Woof Казань</t>
  </si>
  <si>
    <t xml:space="preserve"> Охрана на фестивале в Барс Арена в Казани, фестиваль Woof Казань</t>
  </si>
  <si>
    <t>Аренда мебели и оборудования, фестиваль Woof Казань</t>
  </si>
  <si>
    <t>Обеспечение сценическим подиумом, фестиваль Woof Казань</t>
  </si>
  <si>
    <t>Изготовление пресс-волла из бруса, фестиваль Woof Казань</t>
  </si>
  <si>
    <t>Услуга проката мебели и оборудования, фестиваль Woof Казань</t>
  </si>
  <si>
    <t>Печать информационных объявлений (листовки), фестиваль Woof Москва</t>
  </si>
  <si>
    <t>Листовки, фестиваль Woof Москва</t>
  </si>
  <si>
    <t>02.05.2024</t>
  </si>
  <si>
    <t>08.05.2024</t>
  </si>
  <si>
    <t>14.05.2024</t>
  </si>
  <si>
    <t>Доступ к сервису Tilda Publishing (сроком на 1 год)</t>
  </si>
  <si>
    <t>17.05.2024</t>
  </si>
  <si>
    <t>Расходы, связанные с проведением фестиваля WOOF Казань (доставка, суточные, хозяйственные принадлежности)</t>
  </si>
  <si>
    <t>Строительные материалы в центр "Мокрый нос"</t>
  </si>
  <si>
    <t>Написание материалов для собственных площадок Фонда</t>
  </si>
  <si>
    <t>Подбор площадок для размещения РИМ, фестиваль Woof Москва</t>
  </si>
  <si>
    <t>Услуги по проведению мероприятия, фестиваль Woof Казань</t>
  </si>
  <si>
    <t>Услуги перевозки животных</t>
  </si>
  <si>
    <t>Услуга оператора горячей линии</t>
  </si>
  <si>
    <t>Предоставление онлайн-доступа к обучающему курсу для сотрудников</t>
  </si>
  <si>
    <t>Командировочные расходы (билеты, Woof Казань)</t>
  </si>
  <si>
    <t>Командировочные расходы (билеты, Орск)</t>
  </si>
  <si>
    <t xml:space="preserve">Пополнение депозита в сервисе Aviasales </t>
  </si>
  <si>
    <t>Транспортные услуги по маршруту: Новотроицк-Москва, перевозка животных из Оренбурга</t>
  </si>
  <si>
    <t xml:space="preserve">Мясная обрезь (измельченная). Помощь Бурятии. </t>
  </si>
  <si>
    <t xml:space="preserve">Мясная обрезь (измельченная), доставка. Помощь Бурятии. </t>
  </si>
  <si>
    <t>Размещение РИМ наружное, фестиваль Woof Москва</t>
  </si>
  <si>
    <t>Распространение РИМ (наружная реклама), фестиваль Woof Москва</t>
  </si>
  <si>
    <t>Услуги сервиса Avito (пристройство, реклама перед фестивалем WOOF)</t>
  </si>
  <si>
    <t>Размещение рекламы на медиаэкранах в лифтовых кабинах жилых домов, фестиваль Woof Москва</t>
  </si>
  <si>
    <t>Участие в мероприятии в рамках ПМЭФ (05.06.24г)</t>
  </si>
  <si>
    <t>Услуги по продвижению группы в социальной сети ВКонтакте</t>
  </si>
  <si>
    <t>Услуги связи (интернет) за период 01.05.24-31.05.24</t>
  </si>
  <si>
    <t>Электроэнергия за период 01.05.24-31.05.24</t>
  </si>
  <si>
    <t>Услуги по обследованию подвалов домов, попадающих под снос по программе реновации за период 01.04.24-31.05.24</t>
  </si>
  <si>
    <t>Услуги фотосъемки животных за период 01.04.24-31.05.24</t>
  </si>
  <si>
    <t>Размещение рекламы в транспорте в период 27.05.24-16.06.24, фестиваль Woof Москва</t>
  </si>
  <si>
    <t>Услуги по размещению РИМ на экранах в период 01.06.24-15.06.24, фестиваль Woof Москва</t>
  </si>
  <si>
    <t>Настройка, ведение и оптимизация контекстной рекламы "Яндекс Директ" за период 01.05.24-31.05.24</t>
  </si>
  <si>
    <t>Частные пожертвования, Поступления ФЛ на р/с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</si>
</sst>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5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Fill="1" applyProtection="1"/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2" fillId="0" borderId="0" xfId="0" applyNumberFormat="1" applyFont="1" applyFill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>
      <alignment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31"/>
  <sheetViews>
    <sheetView workbookViewId="0">
      <selection activeCell="B19" sqref="B19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8" t="s">
        <v>0</v>
      </c>
      <c r="B1" s="19" t="s">
        <v>1</v>
      </c>
    </row>
    <row r="2" spans="1:2" x14ac:dyDescent="0.25">
      <c r="A2" s="38">
        <v>209098.37</v>
      </c>
      <c r="B2" s="6" t="s">
        <v>6</v>
      </c>
    </row>
    <row r="3" spans="1:2" x14ac:dyDescent="0.25">
      <c r="A3" s="38">
        <v>500</v>
      </c>
      <c r="B3" s="6" t="s">
        <v>7</v>
      </c>
    </row>
    <row r="4" spans="1:2" x14ac:dyDescent="0.25">
      <c r="A4" s="38">
        <v>3464697.91</v>
      </c>
      <c r="B4" s="6" t="s">
        <v>15</v>
      </c>
    </row>
    <row r="5" spans="1:2" x14ac:dyDescent="0.25">
      <c r="A5" s="38">
        <v>44009.4</v>
      </c>
      <c r="B5" s="6" t="s">
        <v>8</v>
      </c>
    </row>
    <row r="6" spans="1:2" x14ac:dyDescent="0.25">
      <c r="A6" s="38">
        <v>546177</v>
      </c>
      <c r="B6" s="6" t="s">
        <v>16</v>
      </c>
    </row>
    <row r="7" spans="1:2" x14ac:dyDescent="0.25">
      <c r="A7" s="38">
        <v>14579.07</v>
      </c>
      <c r="B7" s="6" t="s">
        <v>17</v>
      </c>
    </row>
    <row r="8" spans="1:2" x14ac:dyDescent="0.25">
      <c r="A8" s="38">
        <v>7011</v>
      </c>
      <c r="B8" s="6" t="s">
        <v>29</v>
      </c>
    </row>
    <row r="9" spans="1:2" x14ac:dyDescent="0.25">
      <c r="A9" s="38">
        <v>167422.04999999999</v>
      </c>
      <c r="B9" s="6" t="s">
        <v>117</v>
      </c>
    </row>
    <row r="10" spans="1:2" ht="13.2" customHeight="1" x14ac:dyDescent="0.25">
      <c r="A10" s="38">
        <v>341500</v>
      </c>
      <c r="B10" s="6" t="s">
        <v>46</v>
      </c>
    </row>
    <row r="11" spans="1:2" x14ac:dyDescent="0.25">
      <c r="A11" s="38">
        <v>1798989.16</v>
      </c>
      <c r="B11" s="6" t="s">
        <v>32</v>
      </c>
    </row>
    <row r="12" spans="1:2" x14ac:dyDescent="0.25">
      <c r="A12" s="38">
        <v>81426.37</v>
      </c>
      <c r="B12" s="6" t="s">
        <v>45</v>
      </c>
    </row>
    <row r="13" spans="1:2" ht="13.2" customHeight="1" x14ac:dyDescent="0.25">
      <c r="A13" s="38">
        <v>139910</v>
      </c>
      <c r="B13" s="6" t="s">
        <v>9</v>
      </c>
    </row>
    <row r="14" spans="1:2" x14ac:dyDescent="0.25">
      <c r="A14" s="38">
        <v>420212</v>
      </c>
      <c r="B14" s="6" t="s">
        <v>10</v>
      </c>
    </row>
    <row r="15" spans="1:2" x14ac:dyDescent="0.25">
      <c r="A15" s="38">
        <v>310000</v>
      </c>
      <c r="B15" s="6" t="s">
        <v>40</v>
      </c>
    </row>
    <row r="16" spans="1:2" ht="14.4" customHeight="1" x14ac:dyDescent="0.25">
      <c r="A16" s="38">
        <v>27225</v>
      </c>
      <c r="B16" s="6" t="s">
        <v>18</v>
      </c>
    </row>
    <row r="17" spans="1:3" x14ac:dyDescent="0.25">
      <c r="A17" s="38">
        <v>134003</v>
      </c>
      <c r="B17" s="6" t="s">
        <v>19</v>
      </c>
    </row>
    <row r="18" spans="1:3" x14ac:dyDescent="0.25">
      <c r="A18" s="38">
        <v>281891.57</v>
      </c>
      <c r="B18" s="6" t="s">
        <v>11</v>
      </c>
    </row>
    <row r="19" spans="1:3" x14ac:dyDescent="0.25">
      <c r="A19" s="38">
        <v>30279</v>
      </c>
      <c r="B19" s="6" t="s">
        <v>12</v>
      </c>
    </row>
    <row r="20" spans="1:3" x14ac:dyDescent="0.25">
      <c r="A20" s="38">
        <f>477961+3410</f>
        <v>481371</v>
      </c>
      <c r="B20" s="6" t="s">
        <v>20</v>
      </c>
    </row>
    <row r="21" spans="1:3" x14ac:dyDescent="0.25">
      <c r="A21" s="38">
        <v>15500</v>
      </c>
      <c r="B21" s="6" t="s">
        <v>13</v>
      </c>
    </row>
    <row r="22" spans="1:3" x14ac:dyDescent="0.25">
      <c r="A22" s="38">
        <v>71306.64</v>
      </c>
      <c r="B22" s="6" t="s">
        <v>21</v>
      </c>
    </row>
    <row r="23" spans="1:3" ht="14.4" x14ac:dyDescent="0.3">
      <c r="A23" s="38">
        <v>4681.22</v>
      </c>
      <c r="B23" s="6" t="s">
        <v>44</v>
      </c>
      <c r="C23" s="43"/>
    </row>
    <row r="24" spans="1:3" x14ac:dyDescent="0.25">
      <c r="A24" s="38">
        <v>60000</v>
      </c>
      <c r="B24" s="6" t="s">
        <v>48</v>
      </c>
    </row>
    <row r="25" spans="1:3" x14ac:dyDescent="0.25">
      <c r="A25" s="38">
        <f>592720.2+310299.13</f>
        <v>903019.33</v>
      </c>
      <c r="B25" s="6" t="s">
        <v>39</v>
      </c>
    </row>
    <row r="26" spans="1:3" x14ac:dyDescent="0.25">
      <c r="A26" s="38">
        <v>2816345</v>
      </c>
      <c r="B26" s="6" t="s">
        <v>47</v>
      </c>
    </row>
    <row r="27" spans="1:3" x14ac:dyDescent="0.25">
      <c r="A27" s="38">
        <v>27308.33</v>
      </c>
      <c r="B27" s="37" t="s">
        <v>33</v>
      </c>
    </row>
    <row r="28" spans="1:3" x14ac:dyDescent="0.25">
      <c r="A28" s="38">
        <v>1795684.8</v>
      </c>
      <c r="B28" s="6" t="s">
        <v>14</v>
      </c>
    </row>
    <row r="29" spans="1:3" x14ac:dyDescent="0.25">
      <c r="A29" s="38">
        <v>8725.06</v>
      </c>
      <c r="B29" s="6" t="s">
        <v>22</v>
      </c>
    </row>
    <row r="30" spans="1:3" x14ac:dyDescent="0.25">
      <c r="A30" s="38">
        <f>1.62+918744.27</f>
        <v>918745.89</v>
      </c>
      <c r="B30" s="6" t="s">
        <v>23</v>
      </c>
    </row>
    <row r="31" spans="1:3" x14ac:dyDescent="0.25">
      <c r="A31" s="20">
        <f>SUM(A2:A30)</f>
        <v>15121618.170000004</v>
      </c>
      <c r="B31" s="19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E96"/>
  <sheetViews>
    <sheetView tabSelected="1" topLeftCell="A61" workbookViewId="0">
      <selection activeCell="C56" sqref="C56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4" width="9.109375" style="1"/>
    <col min="5" max="5" width="11.6640625" style="1" bestFit="1" customWidth="1"/>
    <col min="6" max="16384" width="9.109375" style="1"/>
  </cols>
  <sheetData>
    <row r="1" spans="1:3" x14ac:dyDescent="0.25">
      <c r="A1" s="33" t="s">
        <v>26</v>
      </c>
      <c r="B1" s="25"/>
      <c r="C1" s="26"/>
    </row>
    <row r="2" spans="1:3" s="5" customFormat="1" ht="53.4" customHeight="1" x14ac:dyDescent="0.25">
      <c r="A2" s="50" t="s">
        <v>28</v>
      </c>
      <c r="B2" s="51"/>
      <c r="C2" s="51"/>
    </row>
    <row r="3" spans="1:3" s="36" customFormat="1" ht="13.8" customHeight="1" x14ac:dyDescent="0.25">
      <c r="A3" s="36" t="s">
        <v>60</v>
      </c>
      <c r="B3" s="45">
        <v>25457</v>
      </c>
      <c r="C3" s="36" t="s">
        <v>53</v>
      </c>
    </row>
    <row r="4" spans="1:3" s="36" customFormat="1" ht="13.8" customHeight="1" x14ac:dyDescent="0.25">
      <c r="A4" s="36" t="s">
        <v>61</v>
      </c>
      <c r="B4" s="45">
        <v>3800</v>
      </c>
      <c r="C4" s="36" t="s">
        <v>110</v>
      </c>
    </row>
    <row r="5" spans="1:3" s="36" customFormat="1" ht="13.8" customHeight="1" x14ac:dyDescent="0.25">
      <c r="A5" s="36" t="s">
        <v>61</v>
      </c>
      <c r="B5" s="45">
        <v>6031.06</v>
      </c>
      <c r="C5" s="36" t="s">
        <v>54</v>
      </c>
    </row>
    <row r="6" spans="1:3" s="36" customFormat="1" ht="13.8" customHeight="1" x14ac:dyDescent="0.25">
      <c r="A6" s="4" t="s">
        <v>62</v>
      </c>
      <c r="B6" s="8">
        <v>7724</v>
      </c>
      <c r="C6" s="4" t="s">
        <v>55</v>
      </c>
    </row>
    <row r="7" spans="1:3" s="36" customFormat="1" ht="13.8" customHeight="1" x14ac:dyDescent="0.25">
      <c r="A7" s="36" t="s">
        <v>62</v>
      </c>
      <c r="B7" s="45">
        <v>20124</v>
      </c>
      <c r="C7" s="36" t="s">
        <v>56</v>
      </c>
    </row>
    <row r="8" spans="1:3" s="36" customFormat="1" ht="13.8" customHeight="1" x14ac:dyDescent="0.25">
      <c r="A8" s="36" t="s">
        <v>62</v>
      </c>
      <c r="B8" s="45">
        <v>400000</v>
      </c>
      <c r="C8" s="36" t="s">
        <v>41</v>
      </c>
    </row>
    <row r="9" spans="1:3" s="4" customFormat="1" x14ac:dyDescent="0.25">
      <c r="A9" s="36" t="s">
        <v>63</v>
      </c>
      <c r="B9" s="45">
        <v>18283</v>
      </c>
      <c r="C9" s="36" t="s">
        <v>50</v>
      </c>
    </row>
    <row r="10" spans="1:3" s="36" customFormat="1" ht="13.8" customHeight="1" x14ac:dyDescent="0.25">
      <c r="A10" s="4" t="s">
        <v>64</v>
      </c>
      <c r="B10" s="8">
        <v>460</v>
      </c>
      <c r="C10" s="4" t="s">
        <v>51</v>
      </c>
    </row>
    <row r="11" spans="1:3" s="36" customFormat="1" ht="13.8" customHeight="1" x14ac:dyDescent="0.25">
      <c r="A11" s="36" t="s">
        <v>65</v>
      </c>
      <c r="B11" s="45">
        <v>2234</v>
      </c>
      <c r="C11" s="36" t="s">
        <v>49</v>
      </c>
    </row>
    <row r="12" spans="1:3" s="4" customFormat="1" x14ac:dyDescent="0.25">
      <c r="A12" s="36" t="s">
        <v>65</v>
      </c>
      <c r="B12" s="45">
        <v>92250</v>
      </c>
      <c r="C12" s="36" t="s">
        <v>57</v>
      </c>
    </row>
    <row r="13" spans="1:3" s="36" customFormat="1" ht="13.8" customHeight="1" x14ac:dyDescent="0.25">
      <c r="A13" s="36" t="s">
        <v>66</v>
      </c>
      <c r="B13" s="45">
        <v>111626</v>
      </c>
      <c r="C13" s="36" t="s">
        <v>111</v>
      </c>
    </row>
    <row r="14" spans="1:3" s="36" customFormat="1" ht="13.8" customHeight="1" x14ac:dyDescent="0.25">
      <c r="A14" s="44">
        <v>45439</v>
      </c>
      <c r="B14" s="8">
        <v>2500</v>
      </c>
      <c r="C14" s="4" t="s">
        <v>95</v>
      </c>
    </row>
    <row r="15" spans="1:3" s="4" customFormat="1" x14ac:dyDescent="0.25">
      <c r="A15" s="36" t="s">
        <v>67</v>
      </c>
      <c r="B15" s="45">
        <v>2601</v>
      </c>
      <c r="C15" s="36" t="s">
        <v>58</v>
      </c>
    </row>
    <row r="16" spans="1:3" s="4" customFormat="1" x14ac:dyDescent="0.25">
      <c r="A16" s="36" t="s">
        <v>68</v>
      </c>
      <c r="B16" s="45">
        <v>3000</v>
      </c>
      <c r="C16" s="36" t="s">
        <v>59</v>
      </c>
    </row>
    <row r="17" spans="1:5" s="4" customFormat="1" x14ac:dyDescent="0.25">
      <c r="A17" s="36" t="s">
        <v>68</v>
      </c>
      <c r="B17" s="45">
        <v>61410</v>
      </c>
      <c r="C17" s="36" t="s">
        <v>52</v>
      </c>
    </row>
    <row r="18" spans="1:5" s="4" customFormat="1" x14ac:dyDescent="0.3">
      <c r="A18" s="46">
        <v>45443</v>
      </c>
      <c r="B18" s="8">
        <v>52941.81</v>
      </c>
      <c r="C18" s="4" t="s">
        <v>91</v>
      </c>
    </row>
    <row r="19" spans="1:5" s="36" customFormat="1" ht="13.8" customHeight="1" x14ac:dyDescent="0.25">
      <c r="A19" s="44">
        <v>45443</v>
      </c>
      <c r="B19" s="40">
        <v>99500</v>
      </c>
      <c r="C19" s="40" t="s">
        <v>112</v>
      </c>
    </row>
    <row r="20" spans="1:5" s="36" customFormat="1" ht="13.8" customHeight="1" x14ac:dyDescent="0.25">
      <c r="A20" s="39">
        <v>45443</v>
      </c>
      <c r="B20" s="40">
        <v>86000</v>
      </c>
      <c r="C20" s="40" t="s">
        <v>113</v>
      </c>
      <c r="E20" s="49"/>
    </row>
    <row r="21" spans="1:5" x14ac:dyDescent="0.25">
      <c r="A21" s="39"/>
      <c r="B21" s="40">
        <v>2082392.9</v>
      </c>
      <c r="C21" s="40" t="s">
        <v>34</v>
      </c>
    </row>
    <row r="22" spans="1:5" s="4" customFormat="1" x14ac:dyDescent="0.3">
      <c r="A22" s="39"/>
      <c r="B22" s="40">
        <v>559289.74</v>
      </c>
      <c r="C22" s="40" t="s">
        <v>35</v>
      </c>
    </row>
    <row r="23" spans="1:5" s="4" customFormat="1" x14ac:dyDescent="0.3">
      <c r="A23" s="9" t="s">
        <v>2</v>
      </c>
      <c r="B23" s="10">
        <f>SUM(B3:B22)</f>
        <v>3637624.51</v>
      </c>
      <c r="C23" s="11"/>
    </row>
    <row r="24" spans="1:5" ht="15" customHeight="1" x14ac:dyDescent="0.25">
      <c r="A24" s="35" t="s">
        <v>24</v>
      </c>
      <c r="B24" s="27"/>
      <c r="C24" s="28"/>
    </row>
    <row r="25" spans="1:5" s="4" customFormat="1" ht="30" customHeight="1" x14ac:dyDescent="0.3">
      <c r="A25" s="52" t="s">
        <v>38</v>
      </c>
      <c r="B25" s="52"/>
      <c r="C25" s="52"/>
    </row>
    <row r="26" spans="1:5" x14ac:dyDescent="0.25">
      <c r="A26" s="4" t="s">
        <v>70</v>
      </c>
      <c r="B26" s="8">
        <v>27256</v>
      </c>
      <c r="C26" s="4" t="s">
        <v>97</v>
      </c>
    </row>
    <row r="27" spans="1:5" x14ac:dyDescent="0.25">
      <c r="A27" s="39"/>
      <c r="B27" s="40">
        <v>43662.5</v>
      </c>
      <c r="C27" s="40" t="s">
        <v>34</v>
      </c>
    </row>
    <row r="28" spans="1:5" s="4" customFormat="1" x14ac:dyDescent="0.3">
      <c r="A28" s="39"/>
      <c r="B28" s="40">
        <v>11726.89</v>
      </c>
      <c r="C28" s="40" t="s">
        <v>35</v>
      </c>
    </row>
    <row r="29" spans="1:5" s="4" customFormat="1" x14ac:dyDescent="0.3">
      <c r="A29" s="9" t="s">
        <v>2</v>
      </c>
      <c r="B29" s="10">
        <f>SUM(B26:B28)</f>
        <v>82645.39</v>
      </c>
      <c r="C29" s="11"/>
    </row>
    <row r="30" spans="1:5" s="24" customFormat="1" x14ac:dyDescent="0.3">
      <c r="A30" s="34" t="s">
        <v>25</v>
      </c>
      <c r="B30" s="29"/>
    </row>
    <row r="31" spans="1:5" s="4" customFormat="1" ht="30" customHeight="1" x14ac:dyDescent="0.3">
      <c r="A31" s="50" t="s">
        <v>30</v>
      </c>
      <c r="B31" s="51"/>
      <c r="C31" s="51"/>
    </row>
    <row r="32" spans="1:5" s="4" customFormat="1" x14ac:dyDescent="0.3">
      <c r="A32" s="4" t="s">
        <v>85</v>
      </c>
      <c r="B32" s="8">
        <v>8680.75</v>
      </c>
      <c r="C32" s="4" t="s">
        <v>42</v>
      </c>
    </row>
    <row r="33" spans="1:3" s="4" customFormat="1" x14ac:dyDescent="0.3">
      <c r="A33" s="4" t="s">
        <v>85</v>
      </c>
      <c r="B33" s="8">
        <v>35000</v>
      </c>
      <c r="C33" s="4" t="s">
        <v>71</v>
      </c>
    </row>
    <row r="34" spans="1:3" s="4" customFormat="1" x14ac:dyDescent="0.3">
      <c r="A34" s="4" t="s">
        <v>70</v>
      </c>
      <c r="B34" s="8">
        <v>3900</v>
      </c>
      <c r="C34" s="4" t="s">
        <v>72</v>
      </c>
    </row>
    <row r="35" spans="1:3" s="4" customFormat="1" x14ac:dyDescent="0.3">
      <c r="A35" s="4" t="s">
        <v>70</v>
      </c>
      <c r="B35" s="8">
        <v>15000</v>
      </c>
      <c r="C35" s="4" t="s">
        <v>73</v>
      </c>
    </row>
    <row r="36" spans="1:3" s="4" customFormat="1" x14ac:dyDescent="0.3">
      <c r="A36" s="4" t="s">
        <v>86</v>
      </c>
      <c r="B36" s="8">
        <v>22865</v>
      </c>
      <c r="C36" s="4" t="s">
        <v>74</v>
      </c>
    </row>
    <row r="37" spans="1:3" s="4" customFormat="1" x14ac:dyDescent="0.3">
      <c r="A37" s="4" t="s">
        <v>86</v>
      </c>
      <c r="B37" s="8">
        <v>12823</v>
      </c>
      <c r="C37" s="4" t="s">
        <v>98</v>
      </c>
    </row>
    <row r="38" spans="1:3" s="4" customFormat="1" x14ac:dyDescent="0.3">
      <c r="A38" s="4" t="s">
        <v>86</v>
      </c>
      <c r="B38" s="8">
        <v>14802</v>
      </c>
      <c r="C38" s="4" t="s">
        <v>99</v>
      </c>
    </row>
    <row r="39" spans="1:3" s="4" customFormat="1" x14ac:dyDescent="0.3">
      <c r="A39" s="46">
        <v>45420</v>
      </c>
      <c r="B39" s="8">
        <v>50000</v>
      </c>
      <c r="C39" s="4" t="s">
        <v>100</v>
      </c>
    </row>
    <row r="40" spans="1:3" s="4" customFormat="1" x14ac:dyDescent="0.3">
      <c r="A40" s="4" t="s">
        <v>60</v>
      </c>
      <c r="B40" s="8">
        <v>35500</v>
      </c>
      <c r="C40" s="4" t="s">
        <v>75</v>
      </c>
    </row>
    <row r="41" spans="1:3" s="4" customFormat="1" x14ac:dyDescent="0.3">
      <c r="A41" s="4" t="s">
        <v>60</v>
      </c>
      <c r="B41" s="8">
        <v>69094</v>
      </c>
      <c r="C41" s="4" t="s">
        <v>76</v>
      </c>
    </row>
    <row r="42" spans="1:3" s="4" customFormat="1" x14ac:dyDescent="0.3">
      <c r="A42" s="4" t="s">
        <v>87</v>
      </c>
      <c r="B42" s="8">
        <v>8000</v>
      </c>
      <c r="C42" s="4" t="s">
        <v>77</v>
      </c>
    </row>
    <row r="43" spans="1:3" s="4" customFormat="1" x14ac:dyDescent="0.3">
      <c r="A43" s="4" t="s">
        <v>87</v>
      </c>
      <c r="B43" s="8">
        <v>35000</v>
      </c>
      <c r="C43" s="4" t="s">
        <v>101</v>
      </c>
    </row>
    <row r="44" spans="1:3" s="4" customFormat="1" x14ac:dyDescent="0.3">
      <c r="A44" s="4" t="s">
        <v>61</v>
      </c>
      <c r="B44" s="8">
        <v>15000</v>
      </c>
      <c r="C44" s="4" t="s">
        <v>78</v>
      </c>
    </row>
    <row r="45" spans="1:3" s="4" customFormat="1" x14ac:dyDescent="0.3">
      <c r="A45" s="4" t="s">
        <v>61</v>
      </c>
      <c r="B45" s="8">
        <v>17640</v>
      </c>
      <c r="C45" s="4" t="s">
        <v>79</v>
      </c>
    </row>
    <row r="46" spans="1:3" s="4" customFormat="1" x14ac:dyDescent="0.3">
      <c r="A46" s="4" t="s">
        <v>61</v>
      </c>
      <c r="B46" s="8">
        <v>25000</v>
      </c>
      <c r="C46" s="4" t="s">
        <v>80</v>
      </c>
    </row>
    <row r="47" spans="1:3" s="4" customFormat="1" x14ac:dyDescent="0.3">
      <c r="A47" s="4" t="s">
        <v>61</v>
      </c>
      <c r="B47" s="8">
        <v>36850</v>
      </c>
      <c r="C47" s="4" t="s">
        <v>81</v>
      </c>
    </row>
    <row r="48" spans="1:3" s="4" customFormat="1" x14ac:dyDescent="0.3">
      <c r="A48" s="4" t="s">
        <v>61</v>
      </c>
      <c r="B48" s="8">
        <v>38950</v>
      </c>
      <c r="C48" s="4" t="s">
        <v>82</v>
      </c>
    </row>
    <row r="49" spans="1:5" s="4" customFormat="1" x14ac:dyDescent="0.3">
      <c r="A49" s="4" t="s">
        <v>62</v>
      </c>
      <c r="B49" s="8">
        <v>10000</v>
      </c>
      <c r="C49" s="4" t="s">
        <v>103</v>
      </c>
    </row>
    <row r="50" spans="1:5" s="4" customFormat="1" x14ac:dyDescent="0.3">
      <c r="A50" s="4" t="s">
        <v>62</v>
      </c>
      <c r="B50" s="8">
        <v>50000</v>
      </c>
      <c r="C50" s="4" t="s">
        <v>102</v>
      </c>
    </row>
    <row r="51" spans="1:5" s="4" customFormat="1" x14ac:dyDescent="0.3">
      <c r="A51" s="4" t="s">
        <v>63</v>
      </c>
      <c r="B51" s="8">
        <v>30840</v>
      </c>
      <c r="C51" s="4" t="s">
        <v>104</v>
      </c>
    </row>
    <row r="52" spans="1:5" s="4" customFormat="1" x14ac:dyDescent="0.3">
      <c r="A52" s="4" t="s">
        <v>63</v>
      </c>
      <c r="B52" s="8">
        <v>56432</v>
      </c>
      <c r="C52" s="4" t="s">
        <v>114</v>
      </c>
    </row>
    <row r="53" spans="1:5" s="4" customFormat="1" x14ac:dyDescent="0.3">
      <c r="A53" s="4" t="s">
        <v>63</v>
      </c>
      <c r="B53" s="8">
        <v>271810.34999999998</v>
      </c>
      <c r="C53" s="4" t="s">
        <v>105</v>
      </c>
    </row>
    <row r="54" spans="1:5" s="4" customFormat="1" x14ac:dyDescent="0.3">
      <c r="A54" s="4" t="s">
        <v>64</v>
      </c>
      <c r="B54" s="8">
        <v>53000</v>
      </c>
      <c r="C54" s="4" t="s">
        <v>93</v>
      </c>
    </row>
    <row r="55" spans="1:5" s="4" customFormat="1" x14ac:dyDescent="0.3">
      <c r="A55" s="4" t="s">
        <v>65</v>
      </c>
      <c r="B55" s="8">
        <v>75000</v>
      </c>
      <c r="C55" s="4" t="s">
        <v>94</v>
      </c>
    </row>
    <row r="56" spans="1:5" x14ac:dyDescent="0.25">
      <c r="A56" s="4" t="s">
        <v>65</v>
      </c>
      <c r="B56" s="8">
        <v>15000</v>
      </c>
      <c r="C56" s="4" t="s">
        <v>106</v>
      </c>
    </row>
    <row r="57" spans="1:5" s="4" customFormat="1" x14ac:dyDescent="0.3">
      <c r="A57" s="4" t="s">
        <v>65</v>
      </c>
      <c r="B57" s="8">
        <v>100620</v>
      </c>
      <c r="C57" s="4" t="s">
        <v>107</v>
      </c>
    </row>
    <row r="58" spans="1:5" s="4" customFormat="1" x14ac:dyDescent="0.3">
      <c r="A58" s="4" t="s">
        <v>66</v>
      </c>
      <c r="B58" s="8">
        <v>9259</v>
      </c>
      <c r="C58" s="4" t="s">
        <v>83</v>
      </c>
    </row>
    <row r="59" spans="1:5" s="4" customFormat="1" x14ac:dyDescent="0.3">
      <c r="A59" s="4" t="s">
        <v>67</v>
      </c>
      <c r="B59" s="8">
        <v>119340</v>
      </c>
      <c r="C59" s="4" t="s">
        <v>115</v>
      </c>
    </row>
    <row r="60" spans="1:5" s="4" customFormat="1" x14ac:dyDescent="0.3">
      <c r="A60" s="4" t="s">
        <v>68</v>
      </c>
      <c r="B60" s="8">
        <v>6500</v>
      </c>
      <c r="C60" s="4" t="s">
        <v>84</v>
      </c>
    </row>
    <row r="61" spans="1:5" x14ac:dyDescent="0.25">
      <c r="A61" s="4"/>
      <c r="B61" s="8">
        <v>17724.71</v>
      </c>
      <c r="C61" s="4" t="s">
        <v>90</v>
      </c>
      <c r="E61" s="3"/>
    </row>
    <row r="62" spans="1:5" x14ac:dyDescent="0.25">
      <c r="A62" s="39"/>
      <c r="B62" s="40">
        <v>220645.36</v>
      </c>
      <c r="C62" s="40" t="s">
        <v>34</v>
      </c>
    </row>
    <row r="63" spans="1:5" s="4" customFormat="1" x14ac:dyDescent="0.3">
      <c r="A63" s="39"/>
      <c r="B63" s="40">
        <v>59261</v>
      </c>
      <c r="C63" s="40" t="s">
        <v>35</v>
      </c>
    </row>
    <row r="64" spans="1:5" s="4" customFormat="1" x14ac:dyDescent="0.25">
      <c r="A64" s="12" t="s">
        <v>2</v>
      </c>
      <c r="B64" s="13">
        <f>SUM(B32:B63)</f>
        <v>1539537.17</v>
      </c>
      <c r="C64" s="14"/>
    </row>
    <row r="65" spans="1:5" s="4" customFormat="1" x14ac:dyDescent="0.25">
      <c r="A65" s="33" t="s">
        <v>27</v>
      </c>
      <c r="B65" s="30"/>
      <c r="C65" s="31"/>
    </row>
    <row r="66" spans="1:5" s="4" customFormat="1" ht="30" customHeight="1" x14ac:dyDescent="0.3">
      <c r="A66" s="50" t="s">
        <v>31</v>
      </c>
      <c r="B66" s="51"/>
      <c r="C66" s="51"/>
    </row>
    <row r="67" spans="1:5" s="32" customFormat="1" x14ac:dyDescent="0.3">
      <c r="A67" s="32" t="s">
        <v>70</v>
      </c>
      <c r="B67" s="48">
        <v>15000</v>
      </c>
      <c r="C67" s="32" t="s">
        <v>88</v>
      </c>
    </row>
    <row r="68" spans="1:5" x14ac:dyDescent="0.25">
      <c r="A68" s="36" t="s">
        <v>60</v>
      </c>
      <c r="B68" s="45">
        <v>26400</v>
      </c>
      <c r="C68" s="36" t="s">
        <v>69</v>
      </c>
    </row>
    <row r="69" spans="1:5" s="32" customFormat="1" x14ac:dyDescent="0.3">
      <c r="A69" s="32" t="s">
        <v>89</v>
      </c>
      <c r="B69" s="48">
        <v>2000000</v>
      </c>
      <c r="C69" s="32" t="s">
        <v>43</v>
      </c>
    </row>
    <row r="70" spans="1:5" s="32" customFormat="1" x14ac:dyDescent="0.3">
      <c r="A70" s="32" t="s">
        <v>62</v>
      </c>
      <c r="B70" s="48">
        <v>21280</v>
      </c>
      <c r="C70" s="32" t="s">
        <v>116</v>
      </c>
    </row>
    <row r="71" spans="1:5" s="32" customFormat="1" x14ac:dyDescent="0.3">
      <c r="A71" s="47">
        <v>45434</v>
      </c>
      <c r="B71" s="48">
        <v>40425</v>
      </c>
      <c r="C71" s="32" t="s">
        <v>96</v>
      </c>
    </row>
    <row r="72" spans="1:5" x14ac:dyDescent="0.25">
      <c r="A72" s="46">
        <v>45440</v>
      </c>
      <c r="B72" s="8">
        <v>47880</v>
      </c>
      <c r="C72" s="4" t="s">
        <v>109</v>
      </c>
    </row>
    <row r="73" spans="1:5" x14ac:dyDescent="0.25">
      <c r="A73" s="47">
        <v>45441</v>
      </c>
      <c r="B73" s="48">
        <v>59597</v>
      </c>
      <c r="C73" s="32" t="s">
        <v>92</v>
      </c>
    </row>
    <row r="74" spans="1:5" s="32" customFormat="1" x14ac:dyDescent="0.3">
      <c r="A74" s="32" t="s">
        <v>68</v>
      </c>
      <c r="B74" s="48">
        <v>25000</v>
      </c>
      <c r="C74" s="32" t="s">
        <v>108</v>
      </c>
    </row>
    <row r="75" spans="1:5" x14ac:dyDescent="0.25">
      <c r="A75" s="4"/>
      <c r="B75" s="8">
        <v>47880</v>
      </c>
      <c r="C75" s="4" t="s">
        <v>109</v>
      </c>
    </row>
    <row r="76" spans="1:5" x14ac:dyDescent="0.25">
      <c r="A76" s="39"/>
      <c r="B76" s="40">
        <v>1086436.5900000001</v>
      </c>
      <c r="C76" s="40" t="s">
        <v>34</v>
      </c>
      <c r="E76" s="3"/>
    </row>
    <row r="77" spans="1:5" s="32" customFormat="1" x14ac:dyDescent="0.3">
      <c r="A77" s="39"/>
      <c r="B77" s="40">
        <v>291795.48</v>
      </c>
      <c r="C77" s="40" t="s">
        <v>35</v>
      </c>
    </row>
    <row r="78" spans="1:5" x14ac:dyDescent="0.25">
      <c r="A78" s="12" t="s">
        <v>2</v>
      </c>
      <c r="B78" s="16">
        <f>SUM(B67:B77)</f>
        <v>3661694.07</v>
      </c>
      <c r="C78" s="17"/>
    </row>
    <row r="79" spans="1:5" s="4" customFormat="1" x14ac:dyDescent="0.3">
      <c r="A79" s="53" t="s">
        <v>3</v>
      </c>
      <c r="B79" s="54"/>
      <c r="C79" s="54"/>
    </row>
    <row r="80" spans="1:5" s="4" customFormat="1" ht="27.6" x14ac:dyDescent="0.3">
      <c r="A80" s="41"/>
      <c r="B80" s="42">
        <f>805373.17+35122.98+3500</f>
        <v>843996.15</v>
      </c>
      <c r="C80" s="40" t="s">
        <v>37</v>
      </c>
    </row>
    <row r="81" spans="1:3" x14ac:dyDescent="0.25">
      <c r="A81" s="39"/>
      <c r="B81" s="40">
        <v>775928.29</v>
      </c>
      <c r="C81" s="40" t="s">
        <v>34</v>
      </c>
    </row>
    <row r="82" spans="1:3" x14ac:dyDescent="0.25">
      <c r="A82" s="39"/>
      <c r="B82" s="40">
        <v>208399.06</v>
      </c>
      <c r="C82" s="40" t="s">
        <v>35</v>
      </c>
    </row>
    <row r="83" spans="1:3" s="4" customFormat="1" x14ac:dyDescent="0.3">
      <c r="A83" s="39"/>
      <c r="B83" s="40">
        <v>21598.880000000001</v>
      </c>
      <c r="C83" s="40" t="s">
        <v>36</v>
      </c>
    </row>
    <row r="84" spans="1:3" x14ac:dyDescent="0.25">
      <c r="A84" s="12" t="s">
        <v>2</v>
      </c>
      <c r="B84" s="16">
        <f>SUM(B80:B83)</f>
        <v>1849922.38</v>
      </c>
      <c r="C84" s="17"/>
    </row>
    <row r="85" spans="1:3" x14ac:dyDescent="0.25">
      <c r="A85" s="21"/>
      <c r="B85" s="22">
        <f>B84+B78+B64+B29+B23</f>
        <v>10771423.52</v>
      </c>
      <c r="C85" s="23" t="s">
        <v>5</v>
      </c>
    </row>
    <row r="86" spans="1:3" x14ac:dyDescent="0.25">
      <c r="B86" s="3"/>
    </row>
    <row r="88" spans="1:3" x14ac:dyDescent="0.25">
      <c r="C88" s="7"/>
    </row>
    <row r="89" spans="1:3" x14ac:dyDescent="0.25">
      <c r="C89" s="15"/>
    </row>
    <row r="90" spans="1:3" x14ac:dyDescent="0.25">
      <c r="C90" s="15"/>
    </row>
    <row r="91" spans="1:3" x14ac:dyDescent="0.25">
      <c r="C91" s="15"/>
    </row>
    <row r="92" spans="1:3" x14ac:dyDescent="0.25">
      <c r="C92" s="15"/>
    </row>
    <row r="93" spans="1:3" x14ac:dyDescent="0.25">
      <c r="C93" s="15"/>
    </row>
    <row r="94" spans="1:3" x14ac:dyDescent="0.25">
      <c r="C94" s="3"/>
    </row>
    <row r="95" spans="1:3" x14ac:dyDescent="0.25">
      <c r="C95" s="15"/>
    </row>
    <row r="96" spans="1:3" x14ac:dyDescent="0.25">
      <c r="C96" s="15"/>
    </row>
  </sheetData>
  <mergeCells count="5">
    <mergeCell ref="A2:C2"/>
    <mergeCell ref="A25:C25"/>
    <mergeCell ref="A79:C79"/>
    <mergeCell ref="A31:C31"/>
    <mergeCell ref="A66:C66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2025-06-08T17:10:49Z</dcterms:modified>
</cp:coreProperties>
</file>