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1" i="6" l="1"/>
  <c r="B79" i="6"/>
  <c r="B58" i="6"/>
  <c r="B78" i="6"/>
  <c r="B39" i="6"/>
  <c r="B12" i="6"/>
  <c r="B5" i="6"/>
  <c r="A10" i="14"/>
  <c r="B46" i="6" l="1"/>
  <c r="B41" i="6"/>
  <c r="B23" i="6"/>
  <c r="B21" i="6"/>
  <c r="B20" i="6"/>
  <c r="B27" i="6" s="1"/>
  <c r="A9" i="14"/>
  <c r="A19" i="14" s="1"/>
  <c r="A16" i="14"/>
  <c r="B47" i="6" l="1"/>
</calcChain>
</file>

<file path=xl/sharedStrings.xml><?xml version="1.0" encoding="utf-8"?>
<sst xmlns="http://schemas.openxmlformats.org/spreadsheetml/2006/main" count="100" uniqueCount="82">
  <si>
    <t>Сумма</t>
  </si>
  <si>
    <t>Административные и прочие расходы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</si>
  <si>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</si>
  <si>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</si>
  <si>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</si>
  <si>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Комиссия банка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</si>
  <si>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</si>
  <si>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</si>
  <si>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Почтовые расходы</t>
  </si>
  <si>
    <t>Топливо для автомобилей</t>
  </si>
  <si>
    <t>Корм для собак</t>
  </si>
  <si>
    <t>Хозяйственные принадлежности</t>
  </si>
  <si>
    <t>Строительные материалы LM</t>
  </si>
  <si>
    <t>Оплата труда</t>
  </si>
  <si>
    <t xml:space="preserve">Оплата труда </t>
  </si>
  <si>
    <t>Рекламные услуги Facebook</t>
  </si>
  <si>
    <t>Налоги и взносы в бюджет за январь</t>
  </si>
  <si>
    <t>Поиск вакансий на hh.ru</t>
  </si>
  <si>
    <t>Фонд Президентских грантов</t>
  </si>
  <si>
    <t>Содействие волонтерам и приютам</t>
  </si>
  <si>
    <t>Налоги и взносы в бюджет за февраль</t>
  </si>
  <si>
    <t>Оплата за услуги предоставления услуг платного проезда</t>
  </si>
  <si>
    <t>Плата за использование программы Контур. Диадок и абонентское обслуживание на год.</t>
  </si>
  <si>
    <t xml:space="preserve">Оплата за оказание рекламных услуг в СМИ (Проект #Санта для хвоста). </t>
  </si>
  <si>
    <t xml:space="preserve">Консультации по фандрайзингу (менторство) в январе. </t>
  </si>
  <si>
    <t xml:space="preserve">Аренда земельного участка за декабрь 2021 (зоогостиница). </t>
  </si>
  <si>
    <t>Оплата за участие в конференции Благотворительность в России: наследие для будущих поколений (XVIII ежегодная конференция).</t>
  </si>
  <si>
    <t xml:space="preserve">Оплата за настройку таргетированной рекламы в Инстаграмм за период с 01.01.2022-31.01.2022г. </t>
  </si>
  <si>
    <t xml:space="preserve">Аренда офиса (февраль). </t>
  </si>
  <si>
    <t>Оплата за консультационные услуги по договору от 16.08.2021 №271/21 МИП Аудит</t>
  </si>
  <si>
    <t>Покупка питевой воды</t>
  </si>
  <si>
    <t>Интернет в офисе (февраль)</t>
  </si>
  <si>
    <t>Оплата за участие в Мероприятии "Форум благотворителей и меценатов. Новая волна".</t>
  </si>
  <si>
    <t xml:space="preserve">Лабораторные исследования, кошек и собак в январе, лаборатория Неовет. </t>
  </si>
  <si>
    <t>Покупка клеток для животных (Дом для животных Ника).</t>
  </si>
  <si>
    <t xml:space="preserve">Оплата доставки (микроскоп в приют). </t>
  </si>
  <si>
    <t xml:space="preserve">Покупка за лекарственных препаратов и мед.расходников. </t>
  </si>
  <si>
    <t>Покупка одноразовых пеленок</t>
  </si>
  <si>
    <t>Покупка хозяйственных материалов, корма для животных.</t>
  </si>
  <si>
    <t>Покупка капель от паразитов</t>
  </si>
  <si>
    <t>Ветеринарные препараты</t>
  </si>
  <si>
    <t>Ветеринарные услуги в феврале (Мосветобъединение)</t>
  </si>
  <si>
    <t>Заточка медицинских инструментов</t>
  </si>
  <si>
    <t>Ремонт а/м Лада Ларгус, г/н Е 262 ВА 777.</t>
  </si>
  <si>
    <t>Медосмотр водителей</t>
  </si>
  <si>
    <t>Покупка авиабилетов для командированных сотрудников (Казань)</t>
  </si>
  <si>
    <t xml:space="preserve">Покупка микроскопа Микромед </t>
  </si>
  <si>
    <t xml:space="preserve">ОпТесты SNAP Combo Plus (FeLV/FIV) для приюта в г. Казань. </t>
  </si>
  <si>
    <t xml:space="preserve">Ветеринарные препараты для приюта г.Пенза. </t>
  </si>
  <si>
    <t xml:space="preserve">Лекарственные препараты для приюта г.Пенза. </t>
  </si>
  <si>
    <t xml:space="preserve">Коврик для обогрева животных для приюта Хотим домой, г. Казань. </t>
  </si>
  <si>
    <t xml:space="preserve">Тесты для выявления парвовируса для собак и для выявления антител для приюта г. Пенза. </t>
  </si>
  <si>
    <t xml:space="preserve">Медицинские расходные материалы для приюта г. Пенза. </t>
  </si>
  <si>
    <t>Комплекс для кошек для приюта г. Казань.</t>
  </si>
  <si>
    <t xml:space="preserve">Тесты для выявления парвовируса для собак и для выявления антител для приюта г. Владивосток. </t>
  </si>
  <si>
    <t xml:space="preserve">Ветеринарные препараты для приюта в г. Краснодар. </t>
  </si>
  <si>
    <t>Электроэнергия за январь - февраль 2022 года</t>
  </si>
  <si>
    <t>Оплата строительных работ (обшивка стен панелями МДФ) в общежитии для рабочих Центра "Мокрый нос"</t>
  </si>
  <si>
    <t>Проживание в гостинице с 17.02.22г.-20.02.22г. (организация фестиваля WOOF)</t>
  </si>
  <si>
    <t>Выплата командировочных сотрудникам (Казань)</t>
  </si>
  <si>
    <t>Годовые членские взносы за 2022 год в Ассоциацию "Благополучие животных"</t>
  </si>
  <si>
    <t>Аренда помещения в феврале 2022г (общежитие для рабочих)</t>
  </si>
  <si>
    <t>Источник / благотворитель</t>
  </si>
  <si>
    <t>Частные пожертвования, сайт фонда (платежная система CloudPayments)</t>
  </si>
  <si>
    <t>Благотворительное мобильное приложение Tooba</t>
  </si>
  <si>
    <t>Частные пожертвования, СМС на номер 3434</t>
  </si>
  <si>
    <t>Частные пожертвования, расчетный счет Промсвязьбанк</t>
  </si>
  <si>
    <t>Частные пожертвования, расчетный счет Сбербанк</t>
  </si>
  <si>
    <t>Частные пожертвования, платежная система PayPal</t>
  </si>
  <si>
    <t>Проект Добро Mail.ru</t>
  </si>
  <si>
    <t xml:space="preserve">Онлайн-платформа помощи животным Teddy Food </t>
  </si>
  <si>
    <t>Проекты благотворительного фонда "Помощь рядом"</t>
  </si>
  <si>
    <t>Проекты благотворительного фонда "Нужна помощь"</t>
  </si>
  <si>
    <t>Онлайн-платформа помощи Benevity</t>
  </si>
  <si>
    <t>Проект "Миллион призов"</t>
  </si>
  <si>
    <t>Благотворительный сервис Mos.ru</t>
  </si>
  <si>
    <t>Выплата процентов банком</t>
  </si>
  <si>
    <t>Договоры, муниципальные контракты на оказание услуг</t>
  </si>
  <si>
    <t>Пожертвования от коммерческих организаций</t>
  </si>
  <si>
    <t>Итого поступило денежных средств за месяц</t>
  </si>
  <si>
    <t>Итого</t>
  </si>
  <si>
    <t>Итого произведено расходов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</si>
</sst>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\.mm\.yyyy"/>
    <numFmt numFmtId="166" formatCode="[$-419]mmmm\ yyyy;@"/>
  </numFmts>
  <fonts count="10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66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4" fontId="3" fillId="0" borderId="0" xfId="0" applyNumberFormat="1" applyFont="1" applyFill="1" applyProtection="1"/>
    <xf numFmtId="49" fontId="7" fillId="0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165" fontId="7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Fill="1" applyBorder="1" applyAlignment="1" applyProtection="1">
      <alignment vertical="center" wrapText="1"/>
    </xf>
    <xf numFmtId="4" fontId="3" fillId="4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top"/>
    </xf>
    <xf numFmtId="0" fontId="2" fillId="2" borderId="8" xfId="0" applyFont="1" applyFill="1" applyBorder="1" applyAlignment="1" applyProtection="1">
      <alignment horizontal="left" vertical="top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4" fontId="2" fillId="2" borderId="3" xfId="0" applyNumberFormat="1" applyFont="1" applyFill="1" applyBorder="1" applyAlignment="1" applyProtection="1">
      <alignment horizontal="left" vertical="center"/>
    </xf>
    <xf numFmtId="4" fontId="2" fillId="2" borderId="4" xfId="0" applyNumberFormat="1" applyFont="1" applyFill="1" applyBorder="1" applyAlignment="1" applyProtection="1">
      <alignment horizontal="left" vertical="center"/>
    </xf>
    <xf numFmtId="4" fontId="3" fillId="0" borderId="0" xfId="0" applyNumberFormat="1" applyFont="1" applyFill="1" applyAlignment="1" applyProtection="1">
      <alignment vertical="center"/>
    </xf>
    <xf numFmtId="4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 applyProtection="1">
      <alignment horizontal="left" vertical="center"/>
    </xf>
    <xf numFmtId="4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/>
    </xf>
    <xf numFmtId="4" fontId="2" fillId="5" borderId="1" xfId="0" applyNumberFormat="1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 vertical="center"/>
    </xf>
    <xf numFmtId="0" fontId="0" fillId="0" borderId="4" xfId="0" applyFill="1" applyBorder="1" applyAlignment="1" applyProtection="1"/>
    <xf numFmtId="0" fontId="9" fillId="5" borderId="4" xfId="0" applyNumberFormat="1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/>
    <xf numFmtId="166" fontId="8" fillId="3" borderId="1" xfId="0" applyNumberFormat="1" applyFont="1" applyFill="1" applyBorder="1" applyAlignment="1" applyProtection="1">
      <alignment horizontal="left" vertical="center" wrapText="1"/>
    </xf>
    <xf numFmtId="14" fontId="8" fillId="3" borderId="1" xfId="0" applyNumberFormat="1" applyFont="1" applyFill="1" applyBorder="1" applyAlignment="1" applyProtection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 applyProtection="1">
      <alignment horizontal="left" vertical="center"/>
    </xf>
    <xf numFmtId="4" fontId="7" fillId="4" borderId="6" xfId="0" applyNumberFormat="1" applyFont="1" applyFill="1" applyBorder="1" applyAlignment="1" applyProtection="1">
      <alignment horizontal="left" vertical="center" wrapText="1"/>
    </xf>
    <xf numFmtId="166" fontId="9" fillId="5" borderId="1" xfId="0" applyNumberFormat="1" applyFont="1" applyFill="1" applyBorder="1" applyAlignment="1" applyProtection="1">
      <alignment horizontal="left" vertical="center" wrapText="1"/>
    </xf>
    <xf numFmtId="166" fontId="9" fillId="5" borderId="2" xfId="0" applyNumberFormat="1" applyFont="1" applyFill="1" applyBorder="1" applyAlignment="1" applyProtection="1">
      <alignment horizontal="left" vertical="center" wrapText="1"/>
    </xf>
    <xf numFmtId="4" fontId="9" fillId="5" borderId="3" xfId="0" applyNumberFormat="1" applyFont="1" applyFill="1" applyBorder="1" applyAlignment="1" applyProtection="1">
      <alignment horizontal="left" vertical="center" wrapText="1"/>
    </xf>
    <xf numFmtId="4" fontId="9" fillId="5" borderId="7" xfId="0" applyNumberFormat="1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left"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0" fontId="1" fillId="5" borderId="5" xfId="0" applyFont="1" applyFill="1" applyBorder="1" applyAlignment="1" applyProtection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/>
    </xf>
    <xf numFmtId="4" fontId="3" fillId="4" borderId="6" xfId="0" applyNumberFormat="1" applyFont="1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vertical="top"/>
    </xf>
    <xf numFmtId="4" fontId="2" fillId="5" borderId="7" xfId="0" applyNumberFormat="1" applyFont="1" applyFill="1" applyBorder="1" applyAlignment="1" applyProtection="1">
      <alignment horizontal="left"/>
    </xf>
    <xf numFmtId="0" fontId="2" fillId="5" borderId="0" xfId="0" applyFont="1" applyFill="1" applyAlignment="1" applyProtection="1">
      <alignment horizontal="left"/>
    </xf>
    <xf numFmtId="4" fontId="2" fillId="5" borderId="0" xfId="0" applyNumberFormat="1" applyFont="1" applyFill="1" applyAlignment="1" applyProtection="1">
      <alignment horizontal="left"/>
    </xf>
    <xf numFmtId="4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IT19"/>
  <sheetViews>
    <sheetView tabSelected="1" workbookViewId="0">
      <selection activeCell="A8" sqref="A8:XFD8"/>
    </sheetView>
  </sheetViews>
  <sheetFormatPr defaultRowHeight="15" x14ac:dyDescent="0.25"/>
  <cols>
    <col min="1" max="1" width="18.7109375" style="37" customWidth="1"/>
    <col min="2" max="2" width="70" style="38" customWidth="1"/>
    <col min="3" max="3" width="9.140625" style="1"/>
    <col min="4" max="4" width="13.140625" style="1" customWidth="1"/>
    <col min="5" max="16384" width="9.140625" style="1"/>
  </cols>
  <sheetData>
    <row r="1" spans="1:254" x14ac:dyDescent="0.25">
      <c r="A1" s="29" t="s">
        <v>0</v>
      </c>
      <c r="B1" s="30" t="s">
        <v>62</v>
      </c>
    </row>
    <row r="2" spans="1:254" s="11" customFormat="1" ht="15" customHeight="1" x14ac:dyDescent="0.25">
      <c r="A2" s="32">
        <v>1939463.32</v>
      </c>
      <c r="B2" s="33" t="s">
        <v>63</v>
      </c>
      <c r="C2" s="10"/>
    </row>
    <row r="3" spans="1:254" s="11" customFormat="1" ht="15" customHeight="1" x14ac:dyDescent="0.25">
      <c r="A3" s="32">
        <v>47108.15</v>
      </c>
      <c r="B3" s="33" t="s">
        <v>65</v>
      </c>
      <c r="C3" s="10"/>
    </row>
    <row r="4" spans="1:254" s="11" customFormat="1" ht="15" customHeight="1" x14ac:dyDescent="0.25">
      <c r="A4" s="32">
        <v>200484.73</v>
      </c>
      <c r="B4" s="33" t="s">
        <v>66</v>
      </c>
      <c r="C4" s="10"/>
    </row>
    <row r="5" spans="1:254" s="11" customFormat="1" ht="15" customHeight="1" x14ac:dyDescent="0.25">
      <c r="A5" s="32">
        <v>73891.91</v>
      </c>
      <c r="B5" s="33" t="s">
        <v>67</v>
      </c>
      <c r="C5" s="10"/>
      <c r="D5" s="31"/>
    </row>
    <row r="6" spans="1:254" s="11" customFormat="1" ht="15" customHeight="1" x14ac:dyDescent="0.25">
      <c r="A6" s="32">
        <v>16739.7</v>
      </c>
      <c r="B6" s="33" t="s">
        <v>68</v>
      </c>
      <c r="C6" s="10"/>
    </row>
    <row r="7" spans="1:254" s="11" customFormat="1" ht="15" customHeight="1" x14ac:dyDescent="0.25">
      <c r="A7" s="22">
        <v>20093.14</v>
      </c>
      <c r="B7" s="5" t="s">
        <v>64</v>
      </c>
      <c r="C7" s="10"/>
    </row>
    <row r="8" spans="1:254" ht="15" customHeight="1" x14ac:dyDescent="0.25">
      <c r="A8" s="36">
        <v>28995.64</v>
      </c>
      <c r="B8" s="18" t="s">
        <v>78</v>
      </c>
    </row>
    <row r="9" spans="1:254" s="11" customFormat="1" ht="15" customHeight="1" x14ac:dyDescent="0.25">
      <c r="A9" s="32">
        <f>217508.6+38436</f>
        <v>255944.6</v>
      </c>
      <c r="B9" s="33" t="s">
        <v>69</v>
      </c>
      <c r="C9" s="10"/>
    </row>
    <row r="10" spans="1:254" s="11" customFormat="1" ht="15" customHeight="1" x14ac:dyDescent="0.25">
      <c r="A10" s="22">
        <f>14221+6955</f>
        <v>21176</v>
      </c>
      <c r="B10" s="22" t="s">
        <v>70</v>
      </c>
      <c r="C10" s="10"/>
    </row>
    <row r="11" spans="1:254" s="11" customFormat="1" ht="15" customHeight="1" x14ac:dyDescent="0.25">
      <c r="A11" s="22">
        <v>521623.39</v>
      </c>
      <c r="B11" s="22" t="s">
        <v>71</v>
      </c>
      <c r="C11" s="10"/>
    </row>
    <row r="12" spans="1:254" s="11" customFormat="1" ht="15" customHeight="1" x14ac:dyDescent="0.25">
      <c r="A12" s="22">
        <v>123794</v>
      </c>
      <c r="B12" s="22" t="s">
        <v>72</v>
      </c>
      <c r="C12" s="10"/>
    </row>
    <row r="13" spans="1:254" s="11" customFormat="1" ht="15" customHeight="1" x14ac:dyDescent="0.25">
      <c r="A13" s="22">
        <v>115066.99</v>
      </c>
      <c r="B13" s="5" t="s">
        <v>73</v>
      </c>
      <c r="C13" s="10"/>
    </row>
    <row r="14" spans="1:254" s="12" customFormat="1" ht="15" customHeight="1" x14ac:dyDescent="0.25">
      <c r="A14" s="34">
        <v>78000</v>
      </c>
      <c r="B14" s="5" t="s">
        <v>74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s="12" customFormat="1" ht="15" customHeight="1" x14ac:dyDescent="0.25">
      <c r="A15" s="34">
        <v>120096</v>
      </c>
      <c r="B15" s="5" t="s">
        <v>75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s="11" customFormat="1" ht="15" customHeight="1" x14ac:dyDescent="0.25">
      <c r="A16" s="32">
        <f>106323.29+0.91</f>
        <v>106324.2</v>
      </c>
      <c r="B16" s="23" t="s">
        <v>76</v>
      </c>
    </row>
    <row r="17" spans="1:2" s="11" customFormat="1" ht="15" customHeight="1" x14ac:dyDescent="0.25">
      <c r="A17" s="35">
        <v>2999661.8</v>
      </c>
      <c r="B17" s="18" t="s">
        <v>18</v>
      </c>
    </row>
    <row r="18" spans="1:2" s="11" customFormat="1" ht="15" customHeight="1" x14ac:dyDescent="0.25">
      <c r="A18" s="35">
        <v>1376742.09</v>
      </c>
      <c r="B18" s="18" t="s">
        <v>77</v>
      </c>
    </row>
    <row r="19" spans="1:2" ht="15" customHeight="1" x14ac:dyDescent="0.25">
      <c r="A19" s="39">
        <f>SUM(A2:A18)</f>
        <v>8045205.6600000011</v>
      </c>
      <c r="B19" s="40" t="s">
        <v>79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112"/>
  <sheetViews>
    <sheetView topLeftCell="A67" zoomScaleNormal="100" workbookViewId="0">
      <selection activeCell="E3" sqref="E3:E4"/>
    </sheetView>
  </sheetViews>
  <sheetFormatPr defaultRowHeight="15" x14ac:dyDescent="0.25"/>
  <cols>
    <col min="1" max="1" width="20.7109375" style="2" customWidth="1"/>
    <col min="2" max="2" width="22.42578125" style="3" customWidth="1"/>
    <col min="3" max="3" width="118" style="1" customWidth="1"/>
    <col min="4" max="5" width="10" style="1" bestFit="1" customWidth="1"/>
    <col min="6" max="16384" width="9.140625" style="1"/>
  </cols>
  <sheetData>
    <row r="1" spans="1:5" ht="30" customHeight="1" x14ac:dyDescent="0.25">
      <c r="A1" s="28" t="s">
        <v>7</v>
      </c>
      <c r="B1" s="41"/>
      <c r="C1" s="42"/>
    </row>
    <row r="2" spans="1:5" s="8" customFormat="1" ht="15" customHeight="1" x14ac:dyDescent="0.25">
      <c r="A2" s="45">
        <v>44593</v>
      </c>
      <c r="B2" s="35">
        <v>172144</v>
      </c>
      <c r="C2" s="14" t="s">
        <v>57</v>
      </c>
    </row>
    <row r="3" spans="1:5" s="8" customFormat="1" ht="15" customHeight="1" x14ac:dyDescent="0.25">
      <c r="A3" s="45">
        <v>44594</v>
      </c>
      <c r="B3" s="35">
        <v>145428.98000000001</v>
      </c>
      <c r="C3" s="14" t="s">
        <v>56</v>
      </c>
    </row>
    <row r="4" spans="1:5" s="8" customFormat="1" ht="15" customHeight="1" x14ac:dyDescent="0.25">
      <c r="A4" s="45">
        <v>44596</v>
      </c>
      <c r="B4" s="35">
        <v>200349</v>
      </c>
      <c r="C4" s="14" t="s">
        <v>12</v>
      </c>
      <c r="E4" s="65"/>
    </row>
    <row r="5" spans="1:5" s="8" customFormat="1" ht="15" customHeight="1" x14ac:dyDescent="0.25">
      <c r="A5" s="52" t="s">
        <v>80</v>
      </c>
      <c r="B5" s="53">
        <f>SUM(B2:B4)</f>
        <v>517921.98</v>
      </c>
      <c r="C5" s="43"/>
    </row>
    <row r="6" spans="1:5" ht="30" customHeight="1" x14ac:dyDescent="0.25">
      <c r="A6" s="26" t="s">
        <v>6</v>
      </c>
      <c r="B6" s="27"/>
      <c r="C6" s="44"/>
    </row>
    <row r="7" spans="1:5" ht="15" customHeight="1" x14ac:dyDescent="0.25">
      <c r="A7" s="46">
        <v>44594.518807870336</v>
      </c>
      <c r="B7" s="35">
        <v>30875</v>
      </c>
      <c r="C7" s="6" t="s">
        <v>46</v>
      </c>
    </row>
    <row r="8" spans="1:5" s="20" customFormat="1" ht="15" customHeight="1" x14ac:dyDescent="0.25">
      <c r="A8" s="47">
        <v>44601.409097222146</v>
      </c>
      <c r="B8" s="48">
        <v>470</v>
      </c>
      <c r="C8" s="19" t="s">
        <v>35</v>
      </c>
    </row>
    <row r="9" spans="1:5" ht="15" customHeight="1" x14ac:dyDescent="0.25">
      <c r="A9" s="45">
        <v>44562</v>
      </c>
      <c r="B9" s="49">
        <v>14089.5</v>
      </c>
      <c r="C9" s="18" t="s">
        <v>16</v>
      </c>
    </row>
    <row r="10" spans="1:5" ht="15" customHeight="1" x14ac:dyDescent="0.25">
      <c r="A10" s="45">
        <v>44593</v>
      </c>
      <c r="B10" s="49">
        <v>10466</v>
      </c>
      <c r="C10" s="18" t="s">
        <v>20</v>
      </c>
    </row>
    <row r="11" spans="1:5" ht="15" customHeight="1" x14ac:dyDescent="0.25">
      <c r="A11" s="45">
        <v>44593</v>
      </c>
      <c r="B11" s="50">
        <v>95048</v>
      </c>
      <c r="C11" s="13" t="s">
        <v>13</v>
      </c>
    </row>
    <row r="12" spans="1:5" ht="15" customHeight="1" x14ac:dyDescent="0.25">
      <c r="A12" s="51" t="s">
        <v>80</v>
      </c>
      <c r="B12" s="54">
        <f>SUM(B7:B11)</f>
        <v>150948.5</v>
      </c>
      <c r="C12" s="55"/>
    </row>
    <row r="13" spans="1:5" s="8" customFormat="1" ht="30" customHeight="1" x14ac:dyDescent="0.25">
      <c r="A13" s="26" t="s">
        <v>4</v>
      </c>
      <c r="B13" s="27"/>
      <c r="C13" s="44"/>
    </row>
    <row r="14" spans="1:5" s="20" customFormat="1" ht="15" customHeight="1" x14ac:dyDescent="0.25">
      <c r="A14" s="47">
        <v>44599.431967592798</v>
      </c>
      <c r="B14" s="48">
        <v>23700</v>
      </c>
      <c r="C14" s="19" t="s">
        <v>33</v>
      </c>
    </row>
    <row r="15" spans="1:5" s="20" customFormat="1" ht="15" customHeight="1" x14ac:dyDescent="0.25">
      <c r="A15" s="47">
        <v>44599.437743055634</v>
      </c>
      <c r="B15" s="48">
        <v>33915</v>
      </c>
      <c r="C15" s="19" t="s">
        <v>34</v>
      </c>
    </row>
    <row r="16" spans="1:5" s="20" customFormat="1" ht="15" customHeight="1" x14ac:dyDescent="0.25">
      <c r="A16" s="47">
        <v>44599</v>
      </c>
      <c r="B16" s="48">
        <v>88976.16</v>
      </c>
      <c r="C16" s="19" t="s">
        <v>10</v>
      </c>
    </row>
    <row r="17" spans="1:3" s="20" customFormat="1" ht="15" customHeight="1" x14ac:dyDescent="0.25">
      <c r="A17" s="47">
        <v>44603.525798611343</v>
      </c>
      <c r="B17" s="48">
        <v>376094.69</v>
      </c>
      <c r="C17" s="19" t="s">
        <v>40</v>
      </c>
    </row>
    <row r="18" spans="1:3" s="20" customFormat="1" ht="15" customHeight="1" x14ac:dyDescent="0.25">
      <c r="A18" s="47">
        <v>44609.73730324069</v>
      </c>
      <c r="B18" s="48">
        <v>40313.279999999999</v>
      </c>
      <c r="C18" s="19" t="s">
        <v>39</v>
      </c>
    </row>
    <row r="19" spans="1:3" s="20" customFormat="1" ht="15" customHeight="1" x14ac:dyDescent="0.25">
      <c r="A19" s="56">
        <v>44617.539282407612</v>
      </c>
      <c r="B19" s="48">
        <v>3249</v>
      </c>
      <c r="C19" s="19" t="s">
        <v>41</v>
      </c>
    </row>
    <row r="20" spans="1:3" s="20" customFormat="1" ht="15" customHeight="1" x14ac:dyDescent="0.25">
      <c r="A20" s="57">
        <v>44593</v>
      </c>
      <c r="B20" s="48">
        <f>5504+11988.63</f>
        <v>17492.629999999997</v>
      </c>
      <c r="C20" s="19" t="s">
        <v>36</v>
      </c>
    </row>
    <row r="21" spans="1:3" s="20" customFormat="1" ht="15" customHeight="1" x14ac:dyDescent="0.25">
      <c r="A21" s="57">
        <v>44594</v>
      </c>
      <c r="B21" s="48">
        <f>41635+39988</f>
        <v>81623</v>
      </c>
      <c r="C21" s="19" t="s">
        <v>37</v>
      </c>
    </row>
    <row r="22" spans="1:3" s="20" customFormat="1" ht="15" customHeight="1" x14ac:dyDescent="0.25">
      <c r="A22" s="57">
        <v>44596</v>
      </c>
      <c r="B22" s="48">
        <v>25828</v>
      </c>
      <c r="C22" s="19" t="s">
        <v>11</v>
      </c>
    </row>
    <row r="23" spans="1:3" s="20" customFormat="1" ht="15" customHeight="1" x14ac:dyDescent="0.25">
      <c r="A23" s="57">
        <v>44595</v>
      </c>
      <c r="B23" s="48">
        <f>303264.6+553529.6</f>
        <v>856794.2</v>
      </c>
      <c r="C23" s="19" t="s">
        <v>38</v>
      </c>
    </row>
    <row r="24" spans="1:3" s="11" customFormat="1" ht="15" customHeight="1" x14ac:dyDescent="0.25">
      <c r="A24" s="45">
        <v>44562</v>
      </c>
      <c r="B24" s="49">
        <v>68528.5</v>
      </c>
      <c r="C24" s="17" t="s">
        <v>16</v>
      </c>
    </row>
    <row r="25" spans="1:3" s="11" customFormat="1" ht="15" customHeight="1" x14ac:dyDescent="0.25">
      <c r="A25" s="57">
        <v>44598</v>
      </c>
      <c r="B25" s="49">
        <v>42490</v>
      </c>
      <c r="C25" s="17" t="s">
        <v>20</v>
      </c>
    </row>
    <row r="26" spans="1:3" s="20" customFormat="1" ht="15" customHeight="1" x14ac:dyDescent="0.25">
      <c r="A26" s="57">
        <v>44597</v>
      </c>
      <c r="B26" s="49">
        <v>327537.96999999997</v>
      </c>
      <c r="C26" s="14" t="s">
        <v>14</v>
      </c>
    </row>
    <row r="27" spans="1:3" s="11" customFormat="1" ht="15" customHeight="1" x14ac:dyDescent="0.25">
      <c r="A27" s="51" t="s">
        <v>80</v>
      </c>
      <c r="B27" s="54">
        <f>SUM(B14:B26)</f>
        <v>1986542.43</v>
      </c>
      <c r="C27" s="58"/>
    </row>
    <row r="28" spans="1:3" ht="30" customHeight="1" x14ac:dyDescent="0.25">
      <c r="A28" s="26" t="s">
        <v>3</v>
      </c>
      <c r="B28" s="27"/>
      <c r="C28" s="44"/>
    </row>
    <row r="29" spans="1:3" ht="15" customHeight="1" x14ac:dyDescent="0.25">
      <c r="A29" s="59">
        <v>44601</v>
      </c>
      <c r="B29" s="48">
        <v>15000</v>
      </c>
      <c r="C29" s="15" t="s">
        <v>21</v>
      </c>
    </row>
    <row r="30" spans="1:3" ht="15" customHeight="1" x14ac:dyDescent="0.25">
      <c r="A30" s="59">
        <v>44603.800775462762</v>
      </c>
      <c r="B30" s="60">
        <v>2750</v>
      </c>
      <c r="C30" s="16" t="s">
        <v>42</v>
      </c>
    </row>
    <row r="31" spans="1:3" ht="15" customHeight="1" x14ac:dyDescent="0.25">
      <c r="A31" s="59">
        <v>44603.531956018414</v>
      </c>
      <c r="B31" s="60">
        <v>23040</v>
      </c>
      <c r="C31" s="16" t="s">
        <v>43</v>
      </c>
    </row>
    <row r="32" spans="1:3" ht="15" customHeight="1" x14ac:dyDescent="0.25">
      <c r="A32" s="59">
        <v>44616.517789351754</v>
      </c>
      <c r="B32" s="60">
        <v>21500</v>
      </c>
      <c r="C32" s="16" t="s">
        <v>61</v>
      </c>
    </row>
    <row r="33" spans="1:3" ht="15" customHeight="1" x14ac:dyDescent="0.25">
      <c r="A33" s="59">
        <v>44617.479282407556</v>
      </c>
      <c r="B33" s="60">
        <v>10000</v>
      </c>
      <c r="C33" s="16" t="s">
        <v>44</v>
      </c>
    </row>
    <row r="34" spans="1:3" ht="15" customHeight="1" x14ac:dyDescent="0.25">
      <c r="A34" s="59">
        <v>44617.476990740746</v>
      </c>
      <c r="B34" s="60">
        <v>163905.31</v>
      </c>
      <c r="C34" s="16" t="s">
        <v>40</v>
      </c>
    </row>
    <row r="35" spans="1:3" ht="15" customHeight="1" x14ac:dyDescent="0.25">
      <c r="A35" s="57">
        <v>44593</v>
      </c>
      <c r="B35" s="48">
        <v>105000</v>
      </c>
      <c r="C35" s="15" t="s">
        <v>9</v>
      </c>
    </row>
    <row r="36" spans="1:3" ht="15" customHeight="1" x14ac:dyDescent="0.25">
      <c r="A36" s="45">
        <v>44562</v>
      </c>
      <c r="B36" s="49">
        <v>220262.76</v>
      </c>
      <c r="C36" s="17" t="s">
        <v>16</v>
      </c>
    </row>
    <row r="37" spans="1:3" ht="15" customHeight="1" x14ac:dyDescent="0.25">
      <c r="A37" s="57">
        <v>44596</v>
      </c>
      <c r="B37" s="49">
        <v>152217</v>
      </c>
      <c r="C37" s="17" t="s">
        <v>20</v>
      </c>
    </row>
    <row r="38" spans="1:3" ht="15" customHeight="1" x14ac:dyDescent="0.25">
      <c r="A38" s="57">
        <v>44594</v>
      </c>
      <c r="B38" s="49">
        <v>1088326.67</v>
      </c>
      <c r="C38" s="14" t="s">
        <v>13</v>
      </c>
    </row>
    <row r="39" spans="1:3" s="11" customFormat="1" ht="15" customHeight="1" x14ac:dyDescent="0.25">
      <c r="A39" s="51" t="s">
        <v>80</v>
      </c>
      <c r="B39" s="54">
        <f>SUM(B29:B38)</f>
        <v>1802001.74</v>
      </c>
      <c r="C39" s="58"/>
    </row>
    <row r="40" spans="1:3" s="9" customFormat="1" ht="15" customHeight="1" x14ac:dyDescent="0.25">
      <c r="A40" s="24" t="s">
        <v>2</v>
      </c>
      <c r="B40" s="25"/>
      <c r="C40" s="61"/>
    </row>
    <row r="41" spans="1:3" ht="15" customHeight="1" x14ac:dyDescent="0.25">
      <c r="A41" s="59">
        <v>44603</v>
      </c>
      <c r="B41" s="60">
        <f>3328+18336</f>
        <v>21664</v>
      </c>
      <c r="C41" s="16" t="s">
        <v>45</v>
      </c>
    </row>
    <row r="42" spans="1:3" ht="15" customHeight="1" x14ac:dyDescent="0.25">
      <c r="A42" s="59">
        <v>44608</v>
      </c>
      <c r="B42" s="60">
        <v>24600</v>
      </c>
      <c r="C42" s="16" t="s">
        <v>58</v>
      </c>
    </row>
    <row r="43" spans="1:3" ht="15" customHeight="1" x14ac:dyDescent="0.25">
      <c r="A43" s="59">
        <v>44608</v>
      </c>
      <c r="B43" s="60">
        <v>8400</v>
      </c>
      <c r="C43" s="16" t="s">
        <v>59</v>
      </c>
    </row>
    <row r="44" spans="1:3" s="11" customFormat="1" ht="15" customHeight="1" x14ac:dyDescent="0.25">
      <c r="A44" s="57">
        <v>44562</v>
      </c>
      <c r="B44" s="49">
        <v>16261</v>
      </c>
      <c r="C44" s="17" t="s">
        <v>16</v>
      </c>
    </row>
    <row r="45" spans="1:3" s="11" customFormat="1" ht="15" customHeight="1" x14ac:dyDescent="0.25">
      <c r="A45" s="57">
        <v>44593</v>
      </c>
      <c r="B45" s="49">
        <v>11291</v>
      </c>
      <c r="C45" s="17" t="s">
        <v>20</v>
      </c>
    </row>
    <row r="46" spans="1:3" s="11" customFormat="1" ht="15" customHeight="1" x14ac:dyDescent="0.25">
      <c r="A46" s="57">
        <v>44593</v>
      </c>
      <c r="B46" s="49">
        <f>117726.68+154310.42</f>
        <v>272037.09999999998</v>
      </c>
      <c r="C46" s="14" t="s">
        <v>14</v>
      </c>
    </row>
    <row r="47" spans="1:3" s="11" customFormat="1" ht="15" customHeight="1" x14ac:dyDescent="0.25">
      <c r="A47" s="51" t="s">
        <v>80</v>
      </c>
      <c r="B47" s="54">
        <f>SUM(B41:B46)</f>
        <v>354253.1</v>
      </c>
      <c r="C47" s="55"/>
    </row>
    <row r="48" spans="1:3" ht="30" customHeight="1" x14ac:dyDescent="0.25">
      <c r="A48" s="26" t="s">
        <v>19</v>
      </c>
      <c r="B48" s="27"/>
      <c r="C48" s="44"/>
    </row>
    <row r="49" spans="1:3" ht="15" customHeight="1" x14ac:dyDescent="0.25">
      <c r="A49" s="46">
        <v>44606.713993055746</v>
      </c>
      <c r="B49" s="35">
        <v>31594.63</v>
      </c>
      <c r="C49" s="6" t="s">
        <v>47</v>
      </c>
    </row>
    <row r="50" spans="1:3" ht="15" customHeight="1" x14ac:dyDescent="0.25">
      <c r="A50" s="46">
        <v>44606.57127314806</v>
      </c>
      <c r="B50" s="35">
        <v>75222.89</v>
      </c>
      <c r="C50" s="6" t="s">
        <v>48</v>
      </c>
    </row>
    <row r="51" spans="1:3" ht="15" customHeight="1" x14ac:dyDescent="0.25">
      <c r="A51" s="46">
        <v>44608.720173611306</v>
      </c>
      <c r="B51" s="35">
        <v>47410.879999999997</v>
      </c>
      <c r="C51" s="6" t="s">
        <v>49</v>
      </c>
    </row>
    <row r="52" spans="1:3" ht="15" customHeight="1" x14ac:dyDescent="0.25">
      <c r="A52" s="46">
        <v>44609.510185185354</v>
      </c>
      <c r="B52" s="35">
        <v>29995.68</v>
      </c>
      <c r="C52" s="6" t="s">
        <v>50</v>
      </c>
    </row>
    <row r="53" spans="1:3" ht="15" customHeight="1" x14ac:dyDescent="0.25">
      <c r="A53" s="46">
        <v>44609.588553240523</v>
      </c>
      <c r="B53" s="35">
        <v>58414.75</v>
      </c>
      <c r="C53" s="6" t="s">
        <v>52</v>
      </c>
    </row>
    <row r="54" spans="1:3" ht="15" customHeight="1" x14ac:dyDescent="0.25">
      <c r="A54" s="46">
        <v>44614.604583333246</v>
      </c>
      <c r="B54" s="35">
        <v>31644</v>
      </c>
      <c r="C54" s="6" t="s">
        <v>51</v>
      </c>
    </row>
    <row r="55" spans="1:3" ht="15" customHeight="1" x14ac:dyDescent="0.25">
      <c r="A55" s="46">
        <v>44617.424942129757</v>
      </c>
      <c r="B55" s="35">
        <v>17200</v>
      </c>
      <c r="C55" s="6" t="s">
        <v>53</v>
      </c>
    </row>
    <row r="56" spans="1:3" ht="15" customHeight="1" x14ac:dyDescent="0.25">
      <c r="A56" s="46">
        <v>44617.491874999832</v>
      </c>
      <c r="B56" s="35">
        <v>22032</v>
      </c>
      <c r="C56" s="6" t="s">
        <v>54</v>
      </c>
    </row>
    <row r="57" spans="1:3" ht="15" customHeight="1" x14ac:dyDescent="0.25">
      <c r="A57" s="46">
        <v>44620.430613426026</v>
      </c>
      <c r="B57" s="35">
        <v>15761.33</v>
      </c>
      <c r="C57" s="6" t="s">
        <v>55</v>
      </c>
    </row>
    <row r="58" spans="1:3" ht="15" customHeight="1" x14ac:dyDescent="0.25">
      <c r="A58" s="51" t="s">
        <v>80</v>
      </c>
      <c r="B58" s="54">
        <f>SUM(B49:B57)</f>
        <v>329276.15999999997</v>
      </c>
      <c r="C58" s="55"/>
    </row>
    <row r="59" spans="1:3" x14ac:dyDescent="0.25">
      <c r="A59" s="24" t="s">
        <v>1</v>
      </c>
      <c r="B59" s="25"/>
      <c r="C59" s="61"/>
    </row>
    <row r="60" spans="1:3" s="11" customFormat="1" ht="15" customHeight="1" x14ac:dyDescent="0.25">
      <c r="A60" s="46">
        <v>44594.5987615739</v>
      </c>
      <c r="B60" s="49">
        <v>9600</v>
      </c>
      <c r="C60" s="21" t="s">
        <v>22</v>
      </c>
    </row>
    <row r="61" spans="1:3" s="11" customFormat="1" ht="15" customHeight="1" x14ac:dyDescent="0.25">
      <c r="A61" s="56">
        <v>44594.51549768541</v>
      </c>
      <c r="B61" s="49">
        <v>80560</v>
      </c>
      <c r="C61" s="17" t="s">
        <v>23</v>
      </c>
    </row>
    <row r="62" spans="1:3" s="11" customFormat="1" ht="15" customHeight="1" x14ac:dyDescent="0.25">
      <c r="A62" s="46">
        <v>44599.570555555634</v>
      </c>
      <c r="B62" s="49">
        <v>11000</v>
      </c>
      <c r="C62" s="21" t="s">
        <v>24</v>
      </c>
    </row>
    <row r="63" spans="1:3" s="11" customFormat="1" ht="15" customHeight="1" x14ac:dyDescent="0.25">
      <c r="A63" s="46">
        <v>44599.70133101847</v>
      </c>
      <c r="B63" s="49">
        <v>150075</v>
      </c>
      <c r="C63" s="21" t="s">
        <v>25</v>
      </c>
    </row>
    <row r="64" spans="1:3" s="11" customFormat="1" ht="15" customHeight="1" x14ac:dyDescent="0.25">
      <c r="A64" s="46">
        <v>44602.695682870224</v>
      </c>
      <c r="B64" s="49">
        <v>10800</v>
      </c>
      <c r="C64" s="21" t="s">
        <v>26</v>
      </c>
    </row>
    <row r="65" spans="1:3" s="11" customFormat="1" ht="15" customHeight="1" x14ac:dyDescent="0.25">
      <c r="A65" s="46">
        <v>44602.737974537071</v>
      </c>
      <c r="B65" s="49">
        <v>30000</v>
      </c>
      <c r="C65" s="21" t="s">
        <v>27</v>
      </c>
    </row>
    <row r="66" spans="1:3" s="11" customFormat="1" ht="15" customHeight="1" x14ac:dyDescent="0.25">
      <c r="A66" s="46">
        <v>44602.60285879625</v>
      </c>
      <c r="B66" s="49">
        <v>68000</v>
      </c>
      <c r="C66" s="21" t="s">
        <v>28</v>
      </c>
    </row>
    <row r="67" spans="1:3" s="11" customFormat="1" ht="15" customHeight="1" x14ac:dyDescent="0.25">
      <c r="A67" s="46">
        <v>44603</v>
      </c>
      <c r="B67" s="49">
        <v>6535</v>
      </c>
      <c r="C67" s="21" t="s">
        <v>17</v>
      </c>
    </row>
    <row r="68" spans="1:3" s="11" customFormat="1" ht="15" customHeight="1" x14ac:dyDescent="0.25">
      <c r="A68" s="46">
        <v>44606.567743055522</v>
      </c>
      <c r="B68" s="49">
        <v>13650</v>
      </c>
      <c r="C68" s="21" t="s">
        <v>29</v>
      </c>
    </row>
    <row r="69" spans="1:3" s="11" customFormat="1" ht="15" customHeight="1" x14ac:dyDescent="0.25">
      <c r="A69" s="46">
        <v>44606</v>
      </c>
      <c r="B69" s="49">
        <v>12000</v>
      </c>
      <c r="C69" s="21" t="s">
        <v>60</v>
      </c>
    </row>
    <row r="70" spans="1:3" s="11" customFormat="1" ht="15" customHeight="1" x14ac:dyDescent="0.25">
      <c r="A70" s="46">
        <v>44613.60561342584</v>
      </c>
      <c r="B70" s="49">
        <v>1076</v>
      </c>
      <c r="C70" s="21" t="s">
        <v>30</v>
      </c>
    </row>
    <row r="71" spans="1:3" s="11" customFormat="1" ht="15" customHeight="1" x14ac:dyDescent="0.25">
      <c r="A71" s="46">
        <v>44617.590115740895</v>
      </c>
      <c r="B71" s="49">
        <v>2720</v>
      </c>
      <c r="C71" s="21" t="s">
        <v>31</v>
      </c>
    </row>
    <row r="72" spans="1:3" s="11" customFormat="1" ht="15" customHeight="1" x14ac:dyDescent="0.25">
      <c r="A72" s="46">
        <v>44620.601423610933</v>
      </c>
      <c r="B72" s="49">
        <v>36000</v>
      </c>
      <c r="C72" s="21" t="s">
        <v>32</v>
      </c>
    </row>
    <row r="73" spans="1:3" s="11" customFormat="1" ht="15" customHeight="1" x14ac:dyDescent="0.25">
      <c r="A73" s="45">
        <v>44593</v>
      </c>
      <c r="B73" s="49">
        <v>81284.81</v>
      </c>
      <c r="C73" s="21" t="s">
        <v>15</v>
      </c>
    </row>
    <row r="74" spans="1:3" s="11" customFormat="1" ht="15" customHeight="1" x14ac:dyDescent="0.25">
      <c r="A74" s="45">
        <v>44593</v>
      </c>
      <c r="B74" s="49">
        <v>499.31</v>
      </c>
      <c r="C74" s="21" t="s">
        <v>8</v>
      </c>
    </row>
    <row r="75" spans="1:3" s="11" customFormat="1" ht="15" customHeight="1" x14ac:dyDescent="0.25">
      <c r="A75" s="45">
        <v>44562</v>
      </c>
      <c r="B75" s="49">
        <v>179288.05</v>
      </c>
      <c r="C75" s="17" t="s">
        <v>16</v>
      </c>
    </row>
    <row r="76" spans="1:3" s="11" customFormat="1" ht="15" customHeight="1" x14ac:dyDescent="0.25">
      <c r="A76" s="45">
        <v>44593</v>
      </c>
      <c r="B76" s="49">
        <v>38701</v>
      </c>
      <c r="C76" s="17" t="s">
        <v>20</v>
      </c>
    </row>
    <row r="77" spans="1:3" s="11" customFormat="1" ht="15" customHeight="1" x14ac:dyDescent="0.25">
      <c r="A77" s="45">
        <v>44593</v>
      </c>
      <c r="B77" s="49">
        <v>710066.58</v>
      </c>
      <c r="C77" s="14" t="s">
        <v>14</v>
      </c>
    </row>
    <row r="78" spans="1:3" s="11" customFormat="1" ht="15" customHeight="1" x14ac:dyDescent="0.25">
      <c r="A78" s="45">
        <v>44593</v>
      </c>
      <c r="B78" s="35">
        <f>1588.8+1500.75+1950+2975.45+933.11+8+250+1266.49+86+441</f>
        <v>10999.6</v>
      </c>
      <c r="C78" s="6" t="s">
        <v>5</v>
      </c>
    </row>
    <row r="79" spans="1:3" ht="15" customHeight="1" x14ac:dyDescent="0.25">
      <c r="A79" s="40" t="s">
        <v>80</v>
      </c>
      <c r="B79" s="62">
        <f>SUM(B60:B78)</f>
        <v>1452855.35</v>
      </c>
      <c r="C79" s="44"/>
    </row>
    <row r="80" spans="1:3" x14ac:dyDescent="0.25">
      <c r="A80" s="1"/>
      <c r="B80" s="4"/>
    </row>
    <row r="81" spans="1:3" x14ac:dyDescent="0.25">
      <c r="A81" s="63"/>
      <c r="B81" s="64">
        <f>B5+B12+B27+B39+B47+B58+B79</f>
        <v>6593799.2599999998</v>
      </c>
      <c r="C81" s="63" t="s">
        <v>81</v>
      </c>
    </row>
    <row r="82" spans="1:3" x14ac:dyDescent="0.25">
      <c r="A82" s="1"/>
      <c r="B82" s="4"/>
    </row>
    <row r="83" spans="1:3" x14ac:dyDescent="0.25">
      <c r="A83" s="1"/>
      <c r="B83" s="4"/>
    </row>
    <row r="84" spans="1:3" x14ac:dyDescent="0.25">
      <c r="A84" s="1"/>
      <c r="B84" s="4"/>
    </row>
    <row r="85" spans="1:3" x14ac:dyDescent="0.25">
      <c r="A85" s="1"/>
      <c r="B85" s="4"/>
    </row>
    <row r="86" spans="1:3" x14ac:dyDescent="0.25">
      <c r="A86" s="1"/>
      <c r="B86" s="4"/>
    </row>
    <row r="87" spans="1:3" x14ac:dyDescent="0.25">
      <c r="A87" s="1"/>
      <c r="B87" s="4"/>
    </row>
    <row r="88" spans="1:3" x14ac:dyDescent="0.25">
      <c r="A88" s="1"/>
      <c r="B88" s="4"/>
    </row>
    <row r="89" spans="1:3" x14ac:dyDescent="0.25">
      <c r="A89" s="1"/>
      <c r="B89" s="4"/>
    </row>
    <row r="90" spans="1:3" x14ac:dyDescent="0.25">
      <c r="A90" s="1"/>
      <c r="B90" s="4"/>
    </row>
    <row r="91" spans="1:3" x14ac:dyDescent="0.25">
      <c r="A91" s="1"/>
      <c r="B91" s="4"/>
    </row>
    <row r="92" spans="1:3" x14ac:dyDescent="0.25">
      <c r="A92" s="1"/>
      <c r="B92" s="4"/>
    </row>
    <row r="93" spans="1:3" x14ac:dyDescent="0.25">
      <c r="A93" s="1"/>
      <c r="B93" s="4"/>
    </row>
    <row r="94" spans="1:3" x14ac:dyDescent="0.25">
      <c r="A94" s="1"/>
      <c r="B94" s="4"/>
    </row>
    <row r="95" spans="1:3" x14ac:dyDescent="0.25">
      <c r="A95" s="1"/>
      <c r="B95" s="4"/>
    </row>
    <row r="96" spans="1:3" x14ac:dyDescent="0.25">
      <c r="A96" s="1"/>
      <c r="B96" s="4"/>
    </row>
    <row r="97" spans="1:2" x14ac:dyDescent="0.25">
      <c r="A97" s="1"/>
      <c r="B97" s="4"/>
    </row>
    <row r="98" spans="1:2" x14ac:dyDescent="0.25">
      <c r="A98" s="1"/>
      <c r="B98" s="4"/>
    </row>
    <row r="99" spans="1:2" x14ac:dyDescent="0.25">
      <c r="A99" s="1"/>
      <c r="B99" s="4"/>
    </row>
    <row r="100" spans="1:2" x14ac:dyDescent="0.25">
      <c r="A100" s="1"/>
      <c r="B100" s="4"/>
    </row>
    <row r="101" spans="1:2" x14ac:dyDescent="0.25">
      <c r="A101" s="1"/>
      <c r="B101" s="4"/>
    </row>
    <row r="102" spans="1:2" x14ac:dyDescent="0.25">
      <c r="A102" s="1"/>
      <c r="B102" s="4"/>
    </row>
    <row r="103" spans="1:2" x14ac:dyDescent="0.25">
      <c r="A103" s="1"/>
      <c r="B103" s="4"/>
    </row>
    <row r="104" spans="1:2" x14ac:dyDescent="0.25">
      <c r="A104" s="1"/>
      <c r="B104" s="4"/>
    </row>
    <row r="105" spans="1:2" x14ac:dyDescent="0.25">
      <c r="A105" s="1"/>
      <c r="B105" s="4"/>
    </row>
    <row r="106" spans="1:2" x14ac:dyDescent="0.25">
      <c r="A106" s="1"/>
      <c r="B106" s="4"/>
    </row>
    <row r="107" spans="1:2" x14ac:dyDescent="0.25">
      <c r="A107" s="1"/>
      <c r="B107" s="4"/>
    </row>
    <row r="108" spans="1:2" x14ac:dyDescent="0.25">
      <c r="A108" s="1"/>
      <c r="B108" s="4"/>
    </row>
    <row r="109" spans="1:2" x14ac:dyDescent="0.25">
      <c r="A109" s="1"/>
      <c r="B109" s="4"/>
    </row>
    <row r="110" spans="1:2" x14ac:dyDescent="0.25">
      <c r="A110" s="1"/>
      <c r="B110" s="4"/>
    </row>
    <row r="111" spans="1:2" x14ac:dyDescent="0.25">
      <c r="A111" s="1"/>
      <c r="B111" s="4"/>
    </row>
    <row r="112" spans="1:2" x14ac:dyDescent="0.25">
      <c r="A112" s="1"/>
      <c r="B112" s="4"/>
    </row>
  </sheetData>
  <mergeCells count="13">
    <mergeCell ref="A48:C48"/>
    <mergeCell ref="A59:C59"/>
    <mergeCell ref="B79:C79"/>
    <mergeCell ref="B58:C58"/>
    <mergeCell ref="B47:C47"/>
    <mergeCell ref="A1:C1"/>
    <mergeCell ref="A6:C6"/>
    <mergeCell ref="B12:C12"/>
    <mergeCell ref="A13:C13"/>
    <mergeCell ref="B27:C27"/>
    <mergeCell ref="A28:C28"/>
    <mergeCell ref="B39:C39"/>
    <mergeCell ref="A40:C40"/>
  </mergeCells>
  <phoneticPr fontId="6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Forward</cp:lastModifiedBy>
  <cp:lastPrinted>2017-08-23T15:27:46Z</cp:lastPrinted>
  <dcterms:created xsi:type="dcterms:W3CDTF">2017-04-06T09:22:47Z</dcterms:created>
  <dcterms:modified xsi:type="dcterms:W3CDTF">2023-06-07T10:20:10Z</dcterms:modified>
</cp:coreProperties>
</file>