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-120" yWindow="-120" windowWidth="20730" windowHeight="11160" tabRatio="781" activeTab="1"/>
  </bookViews>
  <sheets>
    <sheet name="Поступления" sheetId="14" r:id="rId1"/>
    <sheet name="Расходы" sheetId="6" r:id="rId2"/>
  </sheets>
  <calcPr calcId="144525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B71" i="6" l="1"/>
  <c r="B69" i="6"/>
  <c r="B68" i="6"/>
  <c r="B53" i="6"/>
  <c r="B49" i="6"/>
  <c r="B35" i="6"/>
  <c r="B22" i="6"/>
  <c r="B9" i="6"/>
  <c r="A19" i="14"/>
  <c r="B51" i="6" l="1"/>
  <c r="B38" i="6" l="1"/>
  <c r="B30" i="6"/>
  <c r="B60" i="6"/>
  <c r="B19" i="6" l="1"/>
  <c r="B46" i="6"/>
  <c r="B32" i="6"/>
  <c r="B65" i="6"/>
</calcChain>
</file>

<file path=xl/sharedStrings.xml><?xml version="1.0" encoding="utf-8"?>
<sst xmlns="http://schemas.openxmlformats.org/spreadsheetml/2006/main" count="90" uniqueCount="74">
  <si>
    <t>Сумма</t>
  </si>
  <si>
    <t>Административные и прочие расходы</t>
  </si>
  <si>
    <t>Просвещение и мероприятия</t>
  </si>
  <si>
    <r>
      <t xml:space="preserve">Умная забота
</t>
    </r>
    <r>
      <rPr>
        <b/>
        <i/>
        <sz val="10"/>
        <color indexed="8"/>
        <rFont val="Times New Roman"/>
        <family val="1"/>
        <charset val="204"/>
      </rPr>
      <t>стерилизация и кастрация животных, ОСВВ</t>
    </r>
  </si>
  <si>
    <r>
      <t xml:space="preserve">Дом для животных "Ника"
</t>
    </r>
    <r>
      <rPr>
        <b/>
        <i/>
        <sz val="10"/>
        <color indexed="8"/>
        <rFont val="Times New Roman"/>
        <family val="1"/>
        <charset val="204"/>
      </rPr>
      <t>содержание животных</t>
    </r>
  </si>
  <si>
    <t>Комиссия банка</t>
  </si>
  <si>
    <r>
      <t xml:space="preserve">Скорая помощь 
</t>
    </r>
    <r>
      <rPr>
        <b/>
        <i/>
        <sz val="10"/>
        <color indexed="8"/>
        <rFont val="Times New Roman"/>
        <family val="1"/>
        <charset val="204"/>
      </rPr>
      <t>лечение животных</t>
    </r>
  </si>
  <si>
    <r>
      <t xml:space="preserve">Центр "Мокрый нос" 
</t>
    </r>
    <r>
      <rPr>
        <b/>
        <i/>
        <sz val="10"/>
        <color indexed="8"/>
        <rFont val="Times New Roman"/>
        <family val="1"/>
        <charset val="204"/>
      </rPr>
      <t>строительство и содержание центра</t>
    </r>
  </si>
  <si>
    <t>Почтовые расходы</t>
  </si>
  <si>
    <t>Топливо для автомобилей</t>
  </si>
  <si>
    <t>Корм для собак</t>
  </si>
  <si>
    <t>Хозяйственные принадлежности</t>
  </si>
  <si>
    <t>Строительные материалы LM</t>
  </si>
  <si>
    <t>Канцелярские товары, хозяйственные товары</t>
  </si>
  <si>
    <t>Оплата за пользование ПО "DOSTAVISTA", расходы на доставку</t>
  </si>
  <si>
    <t>Оплата труда</t>
  </si>
  <si>
    <t xml:space="preserve">Оплата труда </t>
  </si>
  <si>
    <t>Рекламные услуги Facebook</t>
  </si>
  <si>
    <t>Аппаратно-визуальная диагностика собаки</t>
  </si>
  <si>
    <t>Покупка канцелярских товаров</t>
  </si>
  <si>
    <t>Налоги и взносы в бюджет за декабрь</t>
  </si>
  <si>
    <t>Налоги и взносы в бюджет за январь</t>
  </si>
  <si>
    <t>Настройка Интернета в офисе</t>
  </si>
  <si>
    <t>Поиск вакансий на hh.ru</t>
  </si>
  <si>
    <t>Покупка питьевой воды</t>
  </si>
  <si>
    <t>Покупка ветеринарных препаратов</t>
  </si>
  <si>
    <t>Оплата задолженности за вывоз мусора в 2021 году</t>
  </si>
  <si>
    <t>Покупка лампы Вуда</t>
  </si>
  <si>
    <t>Оплата грузоперевозки корма</t>
  </si>
  <si>
    <t>Покупка лекарственных препаратов и мед.расходников</t>
  </si>
  <si>
    <t>Покупка ветеринарных препаратов и мед.расходников</t>
  </si>
  <si>
    <t>Медосмотры сотрудников (февраль)</t>
  </si>
  <si>
    <t xml:space="preserve">Ремонт автомобилей Мерседес, Лада Ларгус </t>
  </si>
  <si>
    <t>Покупка шовного материала</t>
  </si>
  <si>
    <t>Наклейки на кэшбоксы</t>
  </si>
  <si>
    <t>Покупка стенда в приют с правилами посещения и навигационных таблиц</t>
  </si>
  <si>
    <t>ЭУВТ, занятие в бассейне (собака Лада, клиника Ветгоспиталь Сколково)</t>
  </si>
  <si>
    <t>Покупка мед. расходных материалов (катетеры, бинты, пеленки)</t>
  </si>
  <si>
    <t>Откачка септика</t>
  </si>
  <si>
    <t>Покупка электротехнических материалов для строительства общежития для рабочих</t>
  </si>
  <si>
    <t>Покупка металлических ворот и дверей</t>
  </si>
  <si>
    <t>Электроэнергия за декабрь 2021-январь 2022</t>
  </si>
  <si>
    <t>Оплата услуг доставки и хранения груза (ящики для сбора пожертвований), компания ПЭК</t>
  </si>
  <si>
    <t>Покупка ремкомплекта для биркования</t>
  </si>
  <si>
    <t>Энуклеация глазного яблока, лечение в стационаре (кошка Малина, клиника Белый клык)</t>
  </si>
  <si>
    <t>Прием хирурга (кошка Хурма, клиника Белый клык)</t>
  </si>
  <si>
    <t>Прием офтальмолога (кошка Чими, клиника Белый клык)</t>
  </si>
  <si>
    <t>Прием хирурга, рентген (собака Лайка, клиника Белый клык)</t>
  </si>
  <si>
    <t>Лечение в стационаре (кошка Фурфур, клиника Белый клык)</t>
  </si>
  <si>
    <t>Аренда комнат в общежитии для рабочих август 2021-январь 2022</t>
  </si>
  <si>
    <t>Авансовый платеж за услуги связи</t>
  </si>
  <si>
    <t>Источник / благотворитель</t>
  </si>
  <si>
    <t>Частные пожертвования, сайт фонда (платежная система CloudPayments)</t>
  </si>
  <si>
    <t>Благотворительное мобильное приложение Tooba</t>
  </si>
  <si>
    <t>Частные пожертвования, СМС на номер 3434</t>
  </si>
  <si>
    <t>Частные пожертвования, расчетный счет Промсвязьбанк</t>
  </si>
  <si>
    <t>Частные пожертвования, расчетный счет Сбербанк</t>
  </si>
  <si>
    <t>Частные пожертвования, платежная система PayPal</t>
  </si>
  <si>
    <t>Проект Добро Mail.ru</t>
  </si>
  <si>
    <t xml:space="preserve">Онлайн-платформа помощи животным Teddy Food </t>
  </si>
  <si>
    <t>Проекты благотворительного фонда "Нужна помощь"</t>
  </si>
  <si>
    <t>Онлайн-платформа помощи Benevity</t>
  </si>
  <si>
    <t>Благотворительный сервис Mos.ru</t>
  </si>
  <si>
    <t>Проект "Активный гражданин"</t>
  </si>
  <si>
    <t>Проект "Выбираем вместе"</t>
  </si>
  <si>
    <t>Пожертвования от коммерческих организаций</t>
  </si>
  <si>
    <t>Договоры, муниципальные контракты на оказание услуг</t>
  </si>
  <si>
    <t>Итого поступило денежных средств за месяц</t>
  </si>
  <si>
    <t>Выплата процентов банком</t>
  </si>
  <si>
    <t>Итого</t>
  </si>
  <si>
    <t>Прочие налоги и взносы</t>
  </si>
  <si>
    <t>Итого произведено расходов за месяц</t>
  </si>
  <si>
    <t xml:space="preserve">Устройство водосточных желобов, крыши, утепление стен, подготовка стен к отделке, электромонтажные работы в общежитии </t>
  </si>
  <si>
    <t>Проект "Миллион призов"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</si>
</sst>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dd\.mm\.yyyy"/>
    <numFmt numFmtId="165" formatCode="[$-419]mmmm\ yyyy;@"/>
  </numFmts>
  <fonts count="9" x14ac:knownFonts="1">
    <font>
      <sz val="11"/>
      <color indexed="8"/>
      <name val="Calibri"/>
    </font>
    <font>
      <b/>
      <sz val="11"/>
      <color indexed="8"/>
      <name val="Times New Roman"/>
      <family val="1"/>
      <charset val="204"/>
    </font>
    <font>
      <sz val="11"/>
      <color indexed="8"/>
      <name val="Times New Roman"/>
      <family val="1"/>
      <charset val="204"/>
    </font>
    <font>
      <b/>
      <i/>
      <sz val="10"/>
      <color indexed="8"/>
      <name val="Times New Roman"/>
      <family val="1"/>
      <charset val="204"/>
    </font>
    <font>
      <sz val="11"/>
      <name val="Times New Roman"/>
      <family val="1"/>
      <charset val="204"/>
    </font>
    <font>
      <sz val="8"/>
      <name val="Calibri"/>
      <family val="2"/>
      <charset val="204"/>
    </font>
    <font>
      <sz val="11"/>
      <color rgb="FF000000"/>
      <name val="Times New Roman"/>
      <family val="1"/>
      <charset val="204"/>
    </font>
    <font>
      <sz val="11"/>
      <color rgb="FF000000"/>
      <name val="Times New Roman"/>
      <family val="2"/>
    </font>
    <font>
      <b/>
      <sz val="11"/>
      <color rgb="FF000000"/>
      <name val="Times New Roman"/>
      <family val="1"/>
      <charset val="204"/>
    </font>
  </fonts>
  <fills count="6">
    <fill>
      <patternFill patternType="none"/>
    </fill>
    <fill>
      <patternFill patternType="gray125"/>
    </fill>
    <fill>
      <patternFill patternType="solid">
        <fgColor theme="6" tint="0.79998168889431442"/>
        <bgColor indexed="64"/>
      </patternFill>
    </fill>
    <fill>
      <patternFill patternType="solid">
        <fgColor rgb="FFFFFFFF"/>
      </patternFill>
    </fill>
    <fill>
      <patternFill patternType="solid">
        <fgColor theme="0"/>
        <bgColor indexed="64"/>
      </patternFill>
    </fill>
    <fill>
      <patternFill patternType="solid">
        <fgColor theme="2" tint="-9.9978637043366805E-2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 applyFill="0" applyProtection="0"/>
  </cellStyleXfs>
  <cellXfs count="66">
    <xf numFmtId="0" fontId="0" fillId="0" borderId="0" xfId="0" applyFill="1" applyProtection="1"/>
    <xf numFmtId="0" fontId="2" fillId="0" borderId="0" xfId="0" applyFont="1" applyFill="1" applyProtection="1"/>
    <xf numFmtId="0" fontId="2" fillId="0" borderId="0" xfId="0" applyFont="1" applyFill="1" applyAlignment="1" applyProtection="1">
      <alignment horizontal="center" vertical="center"/>
    </xf>
    <xf numFmtId="4" fontId="2" fillId="0" borderId="0" xfId="0" applyNumberFormat="1" applyFont="1" applyFill="1" applyAlignment="1" applyProtection="1">
      <alignment horizontal="center" vertical="center"/>
    </xf>
    <xf numFmtId="4" fontId="2" fillId="0" borderId="0" xfId="0" applyNumberFormat="1" applyFont="1" applyFill="1" applyProtection="1"/>
    <xf numFmtId="49" fontId="6" fillId="0" borderId="1" xfId="0" applyNumberFormat="1" applyFont="1" applyFill="1" applyBorder="1" applyAlignment="1">
      <alignment horizontal="left" vertical="center" wrapText="1"/>
    </xf>
    <xf numFmtId="0" fontId="6" fillId="3" borderId="1" xfId="0" applyNumberFormat="1" applyFont="1" applyFill="1" applyBorder="1" applyAlignment="1" applyProtection="1">
      <alignment horizontal="left" vertical="center" wrapText="1"/>
    </xf>
    <xf numFmtId="164" fontId="6" fillId="0" borderId="0" xfId="0" applyNumberFormat="1" applyFont="1" applyFill="1" applyBorder="1" applyAlignment="1">
      <alignment horizontal="center" vertical="center"/>
    </xf>
    <xf numFmtId="0" fontId="4" fillId="0" borderId="0" xfId="0" applyFont="1"/>
    <xf numFmtId="0" fontId="2" fillId="0" borderId="0" xfId="0" applyFont="1" applyFill="1" applyAlignment="1" applyProtection="1">
      <alignment vertical="top"/>
    </xf>
    <xf numFmtId="0" fontId="2" fillId="0" borderId="0" xfId="0" applyFont="1" applyFill="1" applyAlignment="1" applyProtection="1">
      <alignment vertical="center" wrapText="1"/>
    </xf>
    <xf numFmtId="0" fontId="2" fillId="0" borderId="0" xfId="0" applyFont="1" applyFill="1" applyAlignment="1" applyProtection="1">
      <alignment vertical="center"/>
    </xf>
    <xf numFmtId="0" fontId="2" fillId="0" borderId="0" xfId="0" applyFont="1" applyFill="1" applyBorder="1" applyAlignment="1" applyProtection="1">
      <alignment vertical="center"/>
    </xf>
    <xf numFmtId="0" fontId="6" fillId="3" borderId="4" xfId="0" applyNumberFormat="1" applyFont="1" applyFill="1" applyBorder="1" applyAlignment="1" applyProtection="1">
      <alignment horizontal="left" vertical="center" wrapText="1"/>
    </xf>
    <xf numFmtId="0" fontId="6" fillId="0" borderId="1" xfId="0" applyNumberFormat="1" applyFont="1" applyFill="1" applyBorder="1" applyAlignment="1" applyProtection="1">
      <alignment horizontal="left" vertical="center" wrapText="1"/>
    </xf>
    <xf numFmtId="0" fontId="4" fillId="0" borderId="1" xfId="0" applyFont="1" applyFill="1" applyBorder="1" applyAlignment="1">
      <alignment vertical="center"/>
    </xf>
    <xf numFmtId="0" fontId="4" fillId="0" borderId="4" xfId="0" applyFont="1" applyFill="1" applyBorder="1" applyAlignment="1">
      <alignment vertical="center"/>
    </xf>
    <xf numFmtId="0" fontId="2" fillId="0" borderId="1" xfId="0" applyFont="1" applyFill="1" applyBorder="1" applyAlignment="1" applyProtection="1">
      <alignment vertical="center"/>
    </xf>
    <xf numFmtId="0" fontId="2" fillId="0" borderId="1" xfId="0" applyFont="1" applyFill="1" applyBorder="1" applyAlignment="1" applyProtection="1">
      <alignment horizontal="left" vertical="center"/>
    </xf>
    <xf numFmtId="0" fontId="4" fillId="0" borderId="1" xfId="0" applyFont="1" applyBorder="1" applyAlignment="1">
      <alignment vertical="center"/>
    </xf>
    <xf numFmtId="0" fontId="4" fillId="0" borderId="0" xfId="0" applyFont="1" applyAlignment="1">
      <alignment vertical="center"/>
    </xf>
    <xf numFmtId="4" fontId="2" fillId="0" borderId="1" xfId="0" applyNumberFormat="1" applyFont="1" applyFill="1" applyBorder="1" applyAlignment="1" applyProtection="1">
      <alignment vertical="center" wrapText="1"/>
    </xf>
    <xf numFmtId="4" fontId="2" fillId="4" borderId="1" xfId="0" applyNumberFormat="1" applyFont="1" applyFill="1" applyBorder="1" applyAlignment="1" applyProtection="1">
      <alignment horizontal="left" vertical="center" wrapText="1"/>
    </xf>
    <xf numFmtId="0" fontId="6" fillId="5" borderId="4" xfId="0" applyNumberFormat="1" applyFont="1" applyFill="1" applyBorder="1" applyAlignment="1" applyProtection="1">
      <alignment horizontal="left" vertical="center" wrapText="1"/>
    </xf>
    <xf numFmtId="0" fontId="2" fillId="5" borderId="0" xfId="0" applyFont="1" applyFill="1" applyProtection="1"/>
    <xf numFmtId="4" fontId="1" fillId="2" borderId="3" xfId="0" applyNumberFormat="1" applyFont="1" applyFill="1" applyBorder="1" applyAlignment="1" applyProtection="1">
      <alignment horizontal="left" vertical="center"/>
    </xf>
    <xf numFmtId="4" fontId="1" fillId="2" borderId="4" xfId="0" applyNumberFormat="1" applyFont="1" applyFill="1" applyBorder="1" applyAlignment="1" applyProtection="1">
      <alignment horizontal="left" vertical="center"/>
    </xf>
    <xf numFmtId="4" fontId="2" fillId="0" borderId="1" xfId="0" applyNumberFormat="1" applyFont="1" applyFill="1" applyBorder="1" applyAlignment="1">
      <alignment horizontal="left" vertical="center"/>
    </xf>
    <xf numFmtId="0" fontId="2" fillId="0" borderId="1" xfId="0" applyFont="1" applyFill="1" applyBorder="1" applyAlignment="1" applyProtection="1">
      <alignment horizontal="left" vertical="center" wrapText="1"/>
    </xf>
    <xf numFmtId="4" fontId="6" fillId="0" borderId="1" xfId="0" applyNumberFormat="1" applyFont="1" applyFill="1" applyBorder="1" applyAlignment="1">
      <alignment horizontal="left" vertical="center"/>
    </xf>
    <xf numFmtId="4" fontId="6" fillId="4" borderId="1" xfId="0" applyNumberFormat="1" applyFont="1" applyFill="1" applyBorder="1" applyAlignment="1" applyProtection="1">
      <alignment horizontal="left" vertical="center" wrapText="1"/>
    </xf>
    <xf numFmtId="0" fontId="6" fillId="0" borderId="1" xfId="0" applyFont="1" applyBorder="1" applyAlignment="1">
      <alignment horizontal="left" vertical="center" wrapText="1"/>
    </xf>
    <xf numFmtId="4" fontId="1" fillId="5" borderId="1" xfId="0" applyNumberFormat="1" applyFont="1" applyFill="1" applyBorder="1" applyAlignment="1" applyProtection="1">
      <alignment horizontal="left" vertical="center"/>
    </xf>
    <xf numFmtId="0" fontId="1" fillId="5" borderId="1" xfId="0" applyFont="1" applyFill="1" applyBorder="1" applyAlignment="1" applyProtection="1">
      <alignment horizontal="left"/>
    </xf>
    <xf numFmtId="14" fontId="6" fillId="0" borderId="1" xfId="0" applyNumberFormat="1" applyFont="1" applyFill="1" applyBorder="1" applyAlignment="1" applyProtection="1">
      <alignment horizontal="left" vertical="center" wrapText="1"/>
    </xf>
    <xf numFmtId="4" fontId="6" fillId="0" borderId="1" xfId="0" applyNumberFormat="1" applyFont="1" applyFill="1" applyBorder="1" applyAlignment="1" applyProtection="1">
      <alignment horizontal="left" vertical="center" wrapText="1"/>
    </xf>
    <xf numFmtId="165" fontId="7" fillId="3" borderId="1" xfId="0" applyNumberFormat="1" applyFont="1" applyFill="1" applyBorder="1" applyAlignment="1" applyProtection="1">
      <alignment horizontal="left" vertical="center" wrapText="1"/>
    </xf>
    <xf numFmtId="165" fontId="6" fillId="0" borderId="1" xfId="0" applyNumberFormat="1" applyFont="1" applyFill="1" applyBorder="1" applyAlignment="1" applyProtection="1">
      <alignment horizontal="left" vertical="center" wrapText="1"/>
    </xf>
    <xf numFmtId="165" fontId="8" fillId="5" borderId="2" xfId="0" applyNumberFormat="1" applyFont="1" applyFill="1" applyBorder="1" applyAlignment="1" applyProtection="1">
      <alignment horizontal="left" vertical="center" wrapText="1"/>
    </xf>
    <xf numFmtId="4" fontId="8" fillId="5" borderId="3" xfId="0" applyNumberFormat="1" applyFont="1" applyFill="1" applyBorder="1" applyAlignment="1" applyProtection="1">
      <alignment horizontal="left" vertical="center" wrapText="1"/>
    </xf>
    <xf numFmtId="0" fontId="4" fillId="0" borderId="0" xfId="0" applyFont="1" applyAlignment="1">
      <alignment horizontal="left"/>
    </xf>
    <xf numFmtId="14" fontId="6" fillId="3" borderId="1" xfId="0" applyNumberFormat="1" applyFont="1" applyFill="1" applyBorder="1" applyAlignment="1" applyProtection="1">
      <alignment horizontal="left" vertical="center" wrapText="1"/>
    </xf>
    <xf numFmtId="4" fontId="6" fillId="0" borderId="6" xfId="0" applyNumberFormat="1" applyFont="1" applyFill="1" applyBorder="1" applyAlignment="1" applyProtection="1">
      <alignment horizontal="left" vertical="center" wrapText="1"/>
    </xf>
    <xf numFmtId="4" fontId="2" fillId="0" borderId="1" xfId="0" applyNumberFormat="1" applyFont="1" applyFill="1" applyBorder="1" applyAlignment="1" applyProtection="1">
      <alignment horizontal="left" vertical="center"/>
    </xf>
    <xf numFmtId="165" fontId="8" fillId="5" borderId="1" xfId="0" applyNumberFormat="1" applyFont="1" applyFill="1" applyBorder="1" applyAlignment="1" applyProtection="1">
      <alignment horizontal="left" vertical="center" wrapText="1"/>
    </xf>
    <xf numFmtId="14" fontId="4" fillId="0" borderId="1" xfId="0" applyNumberFormat="1" applyFont="1" applyBorder="1" applyAlignment="1">
      <alignment horizontal="left" vertical="center"/>
    </xf>
    <xf numFmtId="4" fontId="4" fillId="0" borderId="1" xfId="0" applyNumberFormat="1" applyFont="1" applyFill="1" applyBorder="1" applyAlignment="1">
      <alignment horizontal="left" vertical="center"/>
    </xf>
    <xf numFmtId="14" fontId="4" fillId="0" borderId="1" xfId="0" applyNumberFormat="1" applyFont="1" applyFill="1" applyBorder="1" applyAlignment="1">
      <alignment horizontal="left" vertical="center"/>
    </xf>
    <xf numFmtId="4" fontId="2" fillId="0" borderId="6" xfId="0" applyNumberFormat="1" applyFont="1" applyFill="1" applyBorder="1" applyAlignment="1" applyProtection="1">
      <alignment horizontal="left" vertical="center"/>
    </xf>
    <xf numFmtId="14" fontId="7" fillId="3" borderId="1" xfId="0" applyNumberFormat="1" applyFont="1" applyFill="1" applyBorder="1" applyAlignment="1" applyProtection="1">
      <alignment horizontal="left" vertical="center" wrapText="1"/>
    </xf>
    <xf numFmtId="0" fontId="1" fillId="5" borderId="0" xfId="0" applyFont="1" applyFill="1" applyProtection="1"/>
    <xf numFmtId="4" fontId="1" fillId="5" borderId="0" xfId="0" applyNumberFormat="1" applyFont="1" applyFill="1" applyAlignment="1" applyProtection="1">
      <alignment horizontal="left"/>
    </xf>
    <xf numFmtId="0" fontId="1" fillId="2" borderId="2" xfId="0" applyFont="1" applyFill="1" applyBorder="1" applyAlignment="1" applyProtection="1">
      <alignment horizontal="left" vertical="center" wrapText="1"/>
    </xf>
    <xf numFmtId="0" fontId="1" fillId="2" borderId="3" xfId="0" applyFont="1" applyFill="1" applyBorder="1" applyAlignment="1" applyProtection="1">
      <alignment horizontal="left" vertical="center"/>
    </xf>
    <xf numFmtId="0" fontId="0" fillId="0" borderId="4" xfId="0" applyFill="1" applyBorder="1" applyAlignment="1" applyProtection="1">
      <alignment horizontal="left"/>
    </xf>
    <xf numFmtId="0" fontId="1" fillId="2" borderId="7" xfId="0" applyFont="1" applyFill="1" applyBorder="1" applyAlignment="1" applyProtection="1">
      <alignment horizontal="left" vertical="center" wrapText="1"/>
    </xf>
    <xf numFmtId="0" fontId="1" fillId="2" borderId="8" xfId="0" applyFont="1" applyFill="1" applyBorder="1" applyAlignment="1" applyProtection="1">
      <alignment horizontal="left" vertical="center" wrapText="1"/>
    </xf>
    <xf numFmtId="0" fontId="0" fillId="0" borderId="5" xfId="0" applyFill="1" applyBorder="1" applyAlignment="1" applyProtection="1"/>
    <xf numFmtId="0" fontId="1" fillId="2" borderId="7" xfId="0" applyFont="1" applyFill="1" applyBorder="1" applyAlignment="1" applyProtection="1">
      <alignment horizontal="left" vertical="top"/>
    </xf>
    <xf numFmtId="0" fontId="1" fillId="2" borderId="8" xfId="0" applyFont="1" applyFill="1" applyBorder="1" applyAlignment="1" applyProtection="1">
      <alignment horizontal="left" vertical="top"/>
    </xf>
    <xf numFmtId="0" fontId="0" fillId="0" borderId="5" xfId="0" applyFill="1" applyBorder="1" applyAlignment="1" applyProtection="1">
      <alignment vertical="top"/>
    </xf>
    <xf numFmtId="4" fontId="8" fillId="5" borderId="7" xfId="0" applyNumberFormat="1" applyFont="1" applyFill="1" applyBorder="1" applyAlignment="1" applyProtection="1">
      <alignment horizontal="left" vertical="center" wrapText="1"/>
    </xf>
    <xf numFmtId="0" fontId="0" fillId="0" borderId="5" xfId="0" applyFill="1" applyBorder="1" applyAlignment="1" applyProtection="1">
      <alignment horizontal="left" vertical="center" wrapText="1"/>
    </xf>
    <xf numFmtId="4" fontId="1" fillId="5" borderId="7" xfId="0" applyNumberFormat="1" applyFont="1" applyFill="1" applyBorder="1" applyAlignment="1" applyProtection="1">
      <alignment horizontal="left" vertical="center"/>
    </xf>
    <xf numFmtId="0" fontId="0" fillId="0" borderId="5" xfId="0" applyFill="1" applyBorder="1" applyAlignment="1" applyProtection="1">
      <alignment horizontal="left" vertical="center"/>
    </xf>
    <xf numFmtId="4" fontId="1" fillId="5" borderId="7" xfId="0" applyNumberFormat="1" applyFont="1" applyFill="1" applyBorder="1" applyAlignment="1" applyProtection="1">
      <alignment horizontal="left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CCCCCC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6" tint="0.79998168889431442"/>
  </sheetPr>
  <dimension ref="A1:IT19"/>
  <sheetViews>
    <sheetView workbookViewId="0">
      <selection activeCell="B19" sqref="B19"/>
    </sheetView>
  </sheetViews>
  <sheetFormatPr defaultRowHeight="15" x14ac:dyDescent="0.25"/>
  <cols>
    <col min="1" max="1" width="18.7109375" style="3" customWidth="1"/>
    <col min="2" max="2" width="70" style="1" customWidth="1"/>
    <col min="3" max="16384" width="9.140625" style="1"/>
  </cols>
  <sheetData>
    <row r="1" spans="1:254" x14ac:dyDescent="0.25">
      <c r="A1" s="25" t="s">
        <v>0</v>
      </c>
      <c r="B1" s="26" t="s">
        <v>51</v>
      </c>
    </row>
    <row r="2" spans="1:254" s="11" customFormat="1" ht="15" customHeight="1" x14ac:dyDescent="0.25">
      <c r="A2" s="27">
        <v>1843562.99</v>
      </c>
      <c r="B2" s="28" t="s">
        <v>52</v>
      </c>
      <c r="C2" s="10"/>
    </row>
    <row r="3" spans="1:254" s="11" customFormat="1" ht="15" customHeight="1" x14ac:dyDescent="0.25">
      <c r="A3" s="27">
        <v>11357.9</v>
      </c>
      <c r="B3" s="28" t="s">
        <v>54</v>
      </c>
      <c r="C3" s="10"/>
    </row>
    <row r="4" spans="1:254" s="11" customFormat="1" ht="15" customHeight="1" x14ac:dyDescent="0.25">
      <c r="A4" s="27">
        <v>262482.5</v>
      </c>
      <c r="B4" s="28" t="s">
        <v>55</v>
      </c>
      <c r="C4" s="10"/>
    </row>
    <row r="5" spans="1:254" s="11" customFormat="1" ht="15" customHeight="1" x14ac:dyDescent="0.25">
      <c r="A5" s="27">
        <v>60892.98</v>
      </c>
      <c r="B5" s="28" t="s">
        <v>56</v>
      </c>
      <c r="C5" s="10"/>
    </row>
    <row r="6" spans="1:254" s="11" customFormat="1" ht="15" customHeight="1" x14ac:dyDescent="0.25">
      <c r="A6" s="27">
        <v>14458.12</v>
      </c>
      <c r="B6" s="28" t="s">
        <v>57</v>
      </c>
      <c r="C6" s="10"/>
    </row>
    <row r="7" spans="1:254" s="11" customFormat="1" ht="15" customHeight="1" x14ac:dyDescent="0.25">
      <c r="A7" s="22">
        <v>97554.74</v>
      </c>
      <c r="B7" s="5" t="s">
        <v>53</v>
      </c>
      <c r="C7" s="10"/>
    </row>
    <row r="8" spans="1:254" s="11" customFormat="1" ht="15" customHeight="1" x14ac:dyDescent="0.25">
      <c r="A8" s="27">
        <v>192474.6</v>
      </c>
      <c r="B8" s="28" t="s">
        <v>58</v>
      </c>
      <c r="C8" s="10"/>
    </row>
    <row r="9" spans="1:254" s="11" customFormat="1" ht="15" customHeight="1" x14ac:dyDescent="0.25">
      <c r="A9" s="22">
        <v>5250</v>
      </c>
      <c r="B9" s="22" t="s">
        <v>65</v>
      </c>
      <c r="C9" s="10"/>
    </row>
    <row r="10" spans="1:254" s="11" customFormat="1" ht="15" customHeight="1" x14ac:dyDescent="0.25">
      <c r="A10" s="22">
        <v>17667</v>
      </c>
      <c r="B10" s="22" t="s">
        <v>59</v>
      </c>
      <c r="C10" s="10"/>
    </row>
    <row r="11" spans="1:254" s="11" customFormat="1" ht="15" customHeight="1" x14ac:dyDescent="0.25">
      <c r="A11" s="22">
        <v>107407</v>
      </c>
      <c r="B11" s="22" t="s">
        <v>60</v>
      </c>
      <c r="C11" s="10"/>
    </row>
    <row r="12" spans="1:254" s="11" customFormat="1" ht="15" customHeight="1" x14ac:dyDescent="0.25">
      <c r="A12" s="22">
        <v>147000.46</v>
      </c>
      <c r="B12" s="5" t="s">
        <v>61</v>
      </c>
      <c r="C12" s="10"/>
    </row>
    <row r="13" spans="1:254" s="12" customFormat="1" ht="15" customHeight="1" x14ac:dyDescent="0.25">
      <c r="A13" s="29">
        <v>99000</v>
      </c>
      <c r="B13" s="5" t="s">
        <v>63</v>
      </c>
      <c r="C13" s="7"/>
      <c r="D13" s="7"/>
      <c r="E13" s="7"/>
      <c r="F13" s="7"/>
      <c r="G13" s="7"/>
      <c r="H13" s="7"/>
      <c r="I13" s="7"/>
      <c r="J13" s="7"/>
      <c r="K13" s="7"/>
      <c r="L13" s="7"/>
      <c r="M13" s="7"/>
      <c r="N13" s="7"/>
      <c r="O13" s="7"/>
      <c r="P13" s="7"/>
      <c r="Q13" s="7"/>
      <c r="R13" s="7"/>
      <c r="S13" s="7"/>
      <c r="T13" s="7"/>
      <c r="U13" s="7"/>
      <c r="V13" s="7"/>
      <c r="W13" s="7"/>
      <c r="X13" s="7"/>
      <c r="Y13" s="7"/>
      <c r="Z13" s="7"/>
      <c r="AA13" s="7"/>
      <c r="AB13" s="7"/>
      <c r="AC13" s="7"/>
      <c r="AD13" s="7"/>
      <c r="AE13" s="7"/>
      <c r="AF13" s="7"/>
      <c r="AG13" s="7"/>
      <c r="AH13" s="7"/>
      <c r="AI13" s="7"/>
      <c r="AJ13" s="7"/>
      <c r="AK13" s="7"/>
      <c r="AL13" s="7"/>
      <c r="AM13" s="7"/>
      <c r="AN13" s="7"/>
      <c r="AO13" s="7"/>
      <c r="AP13" s="7"/>
      <c r="AQ13" s="7"/>
      <c r="AR13" s="7"/>
      <c r="AS13" s="7"/>
      <c r="AT13" s="7"/>
      <c r="AU13" s="7"/>
      <c r="AV13" s="7"/>
      <c r="AW13" s="7"/>
      <c r="AX13" s="7"/>
      <c r="AY13" s="7"/>
      <c r="AZ13" s="7"/>
      <c r="BA13" s="7"/>
      <c r="BB13" s="7"/>
      <c r="BC13" s="7"/>
      <c r="BD13" s="7"/>
      <c r="BE13" s="7"/>
      <c r="BF13" s="7"/>
      <c r="BG13" s="7"/>
      <c r="BH13" s="7"/>
      <c r="BI13" s="7"/>
      <c r="BJ13" s="7"/>
      <c r="BK13" s="7"/>
      <c r="BL13" s="7"/>
      <c r="BM13" s="7"/>
      <c r="BN13" s="7"/>
      <c r="BO13" s="7"/>
      <c r="BP13" s="7"/>
      <c r="BQ13" s="7"/>
      <c r="BR13" s="7"/>
      <c r="BS13" s="7"/>
      <c r="BT13" s="7"/>
      <c r="BU13" s="7"/>
      <c r="BV13" s="7"/>
      <c r="BW13" s="7"/>
      <c r="BX13" s="7"/>
      <c r="BY13" s="7"/>
      <c r="BZ13" s="7"/>
      <c r="CA13" s="7"/>
      <c r="CB13" s="7"/>
      <c r="CC13" s="7"/>
      <c r="CD13" s="7"/>
      <c r="CE13" s="7"/>
      <c r="CF13" s="7"/>
      <c r="CG13" s="7"/>
      <c r="CH13" s="7"/>
      <c r="CI13" s="7"/>
      <c r="CJ13" s="7"/>
      <c r="CK13" s="7"/>
      <c r="CL13" s="7"/>
      <c r="CM13" s="7"/>
      <c r="CN13" s="7"/>
      <c r="CO13" s="7"/>
      <c r="CP13" s="7"/>
      <c r="CQ13" s="7"/>
      <c r="CR13" s="7"/>
      <c r="CS13" s="7"/>
      <c r="CT13" s="7"/>
      <c r="CU13" s="7"/>
      <c r="CV13" s="7"/>
      <c r="CW13" s="7"/>
      <c r="CX13" s="7"/>
      <c r="CY13" s="7"/>
      <c r="CZ13" s="7"/>
      <c r="DA13" s="7"/>
      <c r="DB13" s="7"/>
      <c r="DC13" s="7"/>
      <c r="DD13" s="7"/>
      <c r="DE13" s="7"/>
      <c r="DF13" s="7"/>
      <c r="DG13" s="7"/>
      <c r="DH13" s="7"/>
      <c r="DI13" s="7"/>
      <c r="DJ13" s="7"/>
      <c r="DK13" s="7"/>
      <c r="DL13" s="7"/>
      <c r="DM13" s="7"/>
      <c r="DN13" s="7"/>
      <c r="DO13" s="7"/>
      <c r="DP13" s="7"/>
      <c r="DQ13" s="7"/>
      <c r="DR13" s="7"/>
      <c r="DS13" s="7"/>
      <c r="DT13" s="7"/>
      <c r="DU13" s="7"/>
      <c r="DV13" s="7"/>
      <c r="DW13" s="7"/>
      <c r="DX13" s="7"/>
      <c r="DY13" s="7"/>
      <c r="DZ13" s="7"/>
      <c r="EA13" s="7"/>
      <c r="EB13" s="7"/>
      <c r="EC13" s="7"/>
      <c r="ED13" s="7"/>
      <c r="EE13" s="7"/>
      <c r="EF13" s="7"/>
      <c r="EG13" s="7"/>
      <c r="EH13" s="7"/>
      <c r="EI13" s="7"/>
      <c r="EJ13" s="7"/>
      <c r="EK13" s="7"/>
      <c r="EL13" s="7"/>
      <c r="EM13" s="7"/>
      <c r="EN13" s="7"/>
      <c r="EO13" s="7"/>
      <c r="EP13" s="7"/>
      <c r="EQ13" s="7"/>
      <c r="ER13" s="7"/>
      <c r="ES13" s="7"/>
      <c r="ET13" s="7"/>
      <c r="EU13" s="7"/>
      <c r="EV13" s="7"/>
      <c r="EW13" s="7"/>
      <c r="EX13" s="7"/>
      <c r="EY13" s="7"/>
      <c r="EZ13" s="7"/>
      <c r="FA13" s="7"/>
      <c r="FB13" s="7"/>
      <c r="FC13" s="7"/>
      <c r="FD13" s="7"/>
      <c r="FE13" s="7"/>
      <c r="FF13" s="7"/>
      <c r="FG13" s="7"/>
      <c r="FH13" s="7"/>
      <c r="FI13" s="7"/>
      <c r="FJ13" s="7"/>
      <c r="FK13" s="7"/>
      <c r="FL13" s="7"/>
      <c r="FM13" s="7"/>
      <c r="FN13" s="7"/>
      <c r="FO13" s="7"/>
      <c r="FP13" s="7"/>
      <c r="FQ13" s="7"/>
      <c r="FR13" s="7"/>
      <c r="FS13" s="7"/>
      <c r="FT13" s="7"/>
      <c r="FU13" s="7"/>
      <c r="FV13" s="7"/>
      <c r="FW13" s="7"/>
      <c r="FX13" s="7"/>
      <c r="FY13" s="7"/>
      <c r="FZ13" s="7"/>
      <c r="GA13" s="7"/>
      <c r="GB13" s="7"/>
      <c r="GC13" s="7"/>
      <c r="GD13" s="7"/>
      <c r="GE13" s="7"/>
      <c r="GF13" s="7"/>
      <c r="GG13" s="7"/>
      <c r="GH13" s="7"/>
      <c r="GI13" s="7"/>
      <c r="GJ13" s="7"/>
      <c r="GK13" s="7"/>
      <c r="GL13" s="7"/>
      <c r="GM13" s="7"/>
      <c r="GN13" s="7"/>
      <c r="GO13" s="7"/>
      <c r="GP13" s="7"/>
      <c r="GQ13" s="7"/>
      <c r="GR13" s="7"/>
      <c r="GS13" s="7"/>
      <c r="GT13" s="7"/>
      <c r="GU13" s="7"/>
      <c r="GV13" s="7"/>
      <c r="GW13" s="7"/>
      <c r="GX13" s="7"/>
      <c r="GY13" s="7"/>
      <c r="GZ13" s="7"/>
      <c r="HA13" s="7"/>
      <c r="HB13" s="7"/>
      <c r="HC13" s="7"/>
      <c r="HD13" s="7"/>
      <c r="HE13" s="7"/>
      <c r="HF13" s="7"/>
      <c r="HG13" s="7"/>
      <c r="HH13" s="7"/>
      <c r="HI13" s="7"/>
      <c r="HJ13" s="7"/>
      <c r="HK13" s="7"/>
      <c r="HL13" s="7"/>
      <c r="HM13" s="7"/>
      <c r="HN13" s="7"/>
      <c r="HO13" s="7"/>
      <c r="HP13" s="7"/>
      <c r="HQ13" s="7"/>
      <c r="HR13" s="7"/>
      <c r="HS13" s="7"/>
      <c r="HT13" s="7"/>
      <c r="HU13" s="7"/>
      <c r="HV13" s="7"/>
      <c r="HW13" s="7"/>
      <c r="HX13" s="7"/>
      <c r="HY13" s="7"/>
      <c r="HZ13" s="7"/>
      <c r="IA13" s="7"/>
      <c r="IB13" s="7"/>
      <c r="IC13" s="7"/>
      <c r="ID13" s="7"/>
      <c r="IE13" s="7"/>
      <c r="IF13" s="7"/>
      <c r="IG13" s="7"/>
      <c r="IH13" s="7"/>
      <c r="II13" s="7"/>
      <c r="IJ13" s="7"/>
      <c r="IK13" s="7"/>
      <c r="IL13" s="7"/>
      <c r="IM13" s="7"/>
      <c r="IN13" s="7"/>
      <c r="IO13" s="7"/>
      <c r="IP13" s="7"/>
      <c r="IQ13" s="7"/>
      <c r="IR13" s="7"/>
      <c r="IS13" s="7"/>
      <c r="IT13" s="7"/>
    </row>
    <row r="14" spans="1:254" s="12" customFormat="1" ht="15" customHeight="1" x14ac:dyDescent="0.25">
      <c r="A14" s="29">
        <v>390000</v>
      </c>
      <c r="B14" s="5" t="s">
        <v>64</v>
      </c>
      <c r="C14" s="7"/>
      <c r="D14" s="7"/>
      <c r="E14" s="7"/>
      <c r="F14" s="7"/>
      <c r="G14" s="7"/>
      <c r="H14" s="7"/>
      <c r="I14" s="7"/>
      <c r="J14" s="7"/>
      <c r="K14" s="7"/>
      <c r="L14" s="7"/>
      <c r="M14" s="7"/>
      <c r="N14" s="7"/>
      <c r="O14" s="7"/>
      <c r="P14" s="7"/>
      <c r="Q14" s="7"/>
      <c r="R14" s="7"/>
      <c r="S14" s="7"/>
      <c r="T14" s="7"/>
      <c r="U14" s="7"/>
      <c r="V14" s="7"/>
      <c r="W14" s="7"/>
      <c r="X14" s="7"/>
      <c r="Y14" s="7"/>
      <c r="Z14" s="7"/>
      <c r="AA14" s="7"/>
      <c r="AB14" s="7"/>
      <c r="AC14" s="7"/>
      <c r="AD14" s="7"/>
      <c r="AE14" s="7"/>
      <c r="AF14" s="7"/>
      <c r="AG14" s="7"/>
      <c r="AH14" s="7"/>
      <c r="AI14" s="7"/>
      <c r="AJ14" s="7"/>
      <c r="AK14" s="7"/>
      <c r="AL14" s="7"/>
      <c r="AM14" s="7"/>
      <c r="AN14" s="7"/>
      <c r="AO14" s="7"/>
      <c r="AP14" s="7"/>
      <c r="AQ14" s="7"/>
      <c r="AR14" s="7"/>
      <c r="AS14" s="7"/>
      <c r="AT14" s="7"/>
      <c r="AU14" s="7"/>
      <c r="AV14" s="7"/>
      <c r="AW14" s="7"/>
      <c r="AX14" s="7"/>
      <c r="AY14" s="7"/>
      <c r="AZ14" s="7"/>
      <c r="BA14" s="7"/>
      <c r="BB14" s="7"/>
      <c r="BC14" s="7"/>
      <c r="BD14" s="7"/>
      <c r="BE14" s="7"/>
      <c r="BF14" s="7"/>
      <c r="BG14" s="7"/>
      <c r="BH14" s="7"/>
      <c r="BI14" s="7"/>
      <c r="BJ14" s="7"/>
      <c r="BK14" s="7"/>
      <c r="BL14" s="7"/>
      <c r="BM14" s="7"/>
      <c r="BN14" s="7"/>
      <c r="BO14" s="7"/>
      <c r="BP14" s="7"/>
      <c r="BQ14" s="7"/>
      <c r="BR14" s="7"/>
      <c r="BS14" s="7"/>
      <c r="BT14" s="7"/>
      <c r="BU14" s="7"/>
      <c r="BV14" s="7"/>
      <c r="BW14" s="7"/>
      <c r="BX14" s="7"/>
      <c r="BY14" s="7"/>
      <c r="BZ14" s="7"/>
      <c r="CA14" s="7"/>
      <c r="CB14" s="7"/>
      <c r="CC14" s="7"/>
      <c r="CD14" s="7"/>
      <c r="CE14" s="7"/>
      <c r="CF14" s="7"/>
      <c r="CG14" s="7"/>
      <c r="CH14" s="7"/>
      <c r="CI14" s="7"/>
      <c r="CJ14" s="7"/>
      <c r="CK14" s="7"/>
      <c r="CL14" s="7"/>
      <c r="CM14" s="7"/>
      <c r="CN14" s="7"/>
      <c r="CO14" s="7"/>
      <c r="CP14" s="7"/>
      <c r="CQ14" s="7"/>
      <c r="CR14" s="7"/>
      <c r="CS14" s="7"/>
      <c r="CT14" s="7"/>
      <c r="CU14" s="7"/>
      <c r="CV14" s="7"/>
      <c r="CW14" s="7"/>
      <c r="CX14" s="7"/>
      <c r="CY14" s="7"/>
      <c r="CZ14" s="7"/>
      <c r="DA14" s="7"/>
      <c r="DB14" s="7"/>
      <c r="DC14" s="7"/>
      <c r="DD14" s="7"/>
      <c r="DE14" s="7"/>
      <c r="DF14" s="7"/>
      <c r="DG14" s="7"/>
      <c r="DH14" s="7"/>
      <c r="DI14" s="7"/>
      <c r="DJ14" s="7"/>
      <c r="DK14" s="7"/>
      <c r="DL14" s="7"/>
      <c r="DM14" s="7"/>
      <c r="DN14" s="7"/>
      <c r="DO14" s="7"/>
      <c r="DP14" s="7"/>
      <c r="DQ14" s="7"/>
      <c r="DR14" s="7"/>
      <c r="DS14" s="7"/>
      <c r="DT14" s="7"/>
      <c r="DU14" s="7"/>
      <c r="DV14" s="7"/>
      <c r="DW14" s="7"/>
      <c r="DX14" s="7"/>
      <c r="DY14" s="7"/>
      <c r="DZ14" s="7"/>
      <c r="EA14" s="7"/>
      <c r="EB14" s="7"/>
      <c r="EC14" s="7"/>
      <c r="ED14" s="7"/>
      <c r="EE14" s="7"/>
      <c r="EF14" s="7"/>
      <c r="EG14" s="7"/>
      <c r="EH14" s="7"/>
      <c r="EI14" s="7"/>
      <c r="EJ14" s="7"/>
      <c r="EK14" s="7"/>
      <c r="EL14" s="7"/>
      <c r="EM14" s="7"/>
      <c r="EN14" s="7"/>
      <c r="EO14" s="7"/>
      <c r="EP14" s="7"/>
      <c r="EQ14" s="7"/>
      <c r="ER14" s="7"/>
      <c r="ES14" s="7"/>
      <c r="ET14" s="7"/>
      <c r="EU14" s="7"/>
      <c r="EV14" s="7"/>
      <c r="EW14" s="7"/>
      <c r="EX14" s="7"/>
      <c r="EY14" s="7"/>
      <c r="EZ14" s="7"/>
      <c r="FA14" s="7"/>
      <c r="FB14" s="7"/>
      <c r="FC14" s="7"/>
      <c r="FD14" s="7"/>
      <c r="FE14" s="7"/>
      <c r="FF14" s="7"/>
      <c r="FG14" s="7"/>
      <c r="FH14" s="7"/>
      <c r="FI14" s="7"/>
      <c r="FJ14" s="7"/>
      <c r="FK14" s="7"/>
      <c r="FL14" s="7"/>
      <c r="FM14" s="7"/>
      <c r="FN14" s="7"/>
      <c r="FO14" s="7"/>
      <c r="FP14" s="7"/>
      <c r="FQ14" s="7"/>
      <c r="FR14" s="7"/>
      <c r="FS14" s="7"/>
      <c r="FT14" s="7"/>
      <c r="FU14" s="7"/>
      <c r="FV14" s="7"/>
      <c r="FW14" s="7"/>
      <c r="FX14" s="7"/>
      <c r="FY14" s="7"/>
      <c r="FZ14" s="7"/>
      <c r="GA14" s="7"/>
      <c r="GB14" s="7"/>
      <c r="GC14" s="7"/>
      <c r="GD14" s="7"/>
      <c r="GE14" s="7"/>
      <c r="GF14" s="7"/>
      <c r="GG14" s="7"/>
      <c r="GH14" s="7"/>
      <c r="GI14" s="7"/>
      <c r="GJ14" s="7"/>
      <c r="GK14" s="7"/>
      <c r="GL14" s="7"/>
      <c r="GM14" s="7"/>
      <c r="GN14" s="7"/>
      <c r="GO14" s="7"/>
      <c r="GP14" s="7"/>
      <c r="GQ14" s="7"/>
      <c r="GR14" s="7"/>
      <c r="GS14" s="7"/>
      <c r="GT14" s="7"/>
      <c r="GU14" s="7"/>
      <c r="GV14" s="7"/>
      <c r="GW14" s="7"/>
      <c r="GX14" s="7"/>
      <c r="GY14" s="7"/>
      <c r="GZ14" s="7"/>
      <c r="HA14" s="7"/>
      <c r="HB14" s="7"/>
      <c r="HC14" s="7"/>
      <c r="HD14" s="7"/>
      <c r="HE14" s="7"/>
      <c r="HF14" s="7"/>
      <c r="HG14" s="7"/>
      <c r="HH14" s="7"/>
      <c r="HI14" s="7"/>
      <c r="HJ14" s="7"/>
      <c r="HK14" s="7"/>
      <c r="HL14" s="7"/>
      <c r="HM14" s="7"/>
      <c r="HN14" s="7"/>
      <c r="HO14" s="7"/>
      <c r="HP14" s="7"/>
      <c r="HQ14" s="7"/>
      <c r="HR14" s="7"/>
      <c r="HS14" s="7"/>
      <c r="HT14" s="7"/>
      <c r="HU14" s="7"/>
      <c r="HV14" s="7"/>
      <c r="HW14" s="7"/>
      <c r="HX14" s="7"/>
      <c r="HY14" s="7"/>
      <c r="HZ14" s="7"/>
      <c r="IA14" s="7"/>
      <c r="IB14" s="7"/>
      <c r="IC14" s="7"/>
      <c r="ID14" s="7"/>
      <c r="IE14" s="7"/>
      <c r="IF14" s="7"/>
      <c r="IG14" s="7"/>
      <c r="IH14" s="7"/>
      <c r="II14" s="7"/>
      <c r="IJ14" s="7"/>
      <c r="IK14" s="7"/>
      <c r="IL14" s="7"/>
      <c r="IM14" s="7"/>
      <c r="IN14" s="7"/>
      <c r="IO14" s="7"/>
      <c r="IP14" s="7"/>
      <c r="IQ14" s="7"/>
      <c r="IR14" s="7"/>
      <c r="IS14" s="7"/>
      <c r="IT14" s="7"/>
    </row>
    <row r="15" spans="1:254" s="12" customFormat="1" ht="15" customHeight="1" x14ac:dyDescent="0.25">
      <c r="A15" s="29">
        <v>6000</v>
      </c>
      <c r="B15" s="5" t="s">
        <v>73</v>
      </c>
      <c r="C15" s="7"/>
      <c r="D15" s="7"/>
      <c r="E15" s="7"/>
      <c r="F15" s="7"/>
      <c r="G15" s="7"/>
      <c r="H15" s="7"/>
      <c r="I15" s="7"/>
      <c r="J15" s="7"/>
      <c r="K15" s="7"/>
      <c r="L15" s="7"/>
      <c r="M15" s="7"/>
      <c r="N15" s="7"/>
      <c r="O15" s="7"/>
      <c r="P15" s="7"/>
      <c r="Q15" s="7"/>
      <c r="R15" s="7"/>
      <c r="S15" s="7"/>
      <c r="T15" s="7"/>
      <c r="U15" s="7"/>
      <c r="V15" s="7"/>
      <c r="W15" s="7"/>
      <c r="X15" s="7"/>
      <c r="Y15" s="7"/>
      <c r="Z15" s="7"/>
      <c r="AA15" s="7"/>
      <c r="AB15" s="7"/>
      <c r="AC15" s="7"/>
      <c r="AD15" s="7"/>
      <c r="AE15" s="7"/>
      <c r="AF15" s="7"/>
      <c r="AG15" s="7"/>
      <c r="AH15" s="7"/>
      <c r="AI15" s="7"/>
      <c r="AJ15" s="7"/>
      <c r="AK15" s="7"/>
      <c r="AL15" s="7"/>
      <c r="AM15" s="7"/>
      <c r="AN15" s="7"/>
      <c r="AO15" s="7"/>
      <c r="AP15" s="7"/>
      <c r="AQ15" s="7"/>
      <c r="AR15" s="7"/>
      <c r="AS15" s="7"/>
      <c r="AT15" s="7"/>
      <c r="AU15" s="7"/>
      <c r="AV15" s="7"/>
      <c r="AW15" s="7"/>
      <c r="AX15" s="7"/>
      <c r="AY15" s="7"/>
      <c r="AZ15" s="7"/>
      <c r="BA15" s="7"/>
      <c r="BB15" s="7"/>
      <c r="BC15" s="7"/>
      <c r="BD15" s="7"/>
      <c r="BE15" s="7"/>
      <c r="BF15" s="7"/>
      <c r="BG15" s="7"/>
      <c r="BH15" s="7"/>
      <c r="BI15" s="7"/>
      <c r="BJ15" s="7"/>
      <c r="BK15" s="7"/>
      <c r="BL15" s="7"/>
      <c r="BM15" s="7"/>
      <c r="BN15" s="7"/>
      <c r="BO15" s="7"/>
      <c r="BP15" s="7"/>
      <c r="BQ15" s="7"/>
      <c r="BR15" s="7"/>
      <c r="BS15" s="7"/>
      <c r="BT15" s="7"/>
      <c r="BU15" s="7"/>
      <c r="BV15" s="7"/>
      <c r="BW15" s="7"/>
      <c r="BX15" s="7"/>
      <c r="BY15" s="7"/>
      <c r="BZ15" s="7"/>
      <c r="CA15" s="7"/>
      <c r="CB15" s="7"/>
      <c r="CC15" s="7"/>
      <c r="CD15" s="7"/>
      <c r="CE15" s="7"/>
      <c r="CF15" s="7"/>
      <c r="CG15" s="7"/>
      <c r="CH15" s="7"/>
      <c r="CI15" s="7"/>
      <c r="CJ15" s="7"/>
      <c r="CK15" s="7"/>
      <c r="CL15" s="7"/>
      <c r="CM15" s="7"/>
      <c r="CN15" s="7"/>
      <c r="CO15" s="7"/>
      <c r="CP15" s="7"/>
      <c r="CQ15" s="7"/>
      <c r="CR15" s="7"/>
      <c r="CS15" s="7"/>
      <c r="CT15" s="7"/>
      <c r="CU15" s="7"/>
      <c r="CV15" s="7"/>
      <c r="CW15" s="7"/>
      <c r="CX15" s="7"/>
      <c r="CY15" s="7"/>
      <c r="CZ15" s="7"/>
      <c r="DA15" s="7"/>
      <c r="DB15" s="7"/>
      <c r="DC15" s="7"/>
      <c r="DD15" s="7"/>
      <c r="DE15" s="7"/>
      <c r="DF15" s="7"/>
      <c r="DG15" s="7"/>
      <c r="DH15" s="7"/>
      <c r="DI15" s="7"/>
      <c r="DJ15" s="7"/>
      <c r="DK15" s="7"/>
      <c r="DL15" s="7"/>
      <c r="DM15" s="7"/>
      <c r="DN15" s="7"/>
      <c r="DO15" s="7"/>
      <c r="DP15" s="7"/>
      <c r="DQ15" s="7"/>
      <c r="DR15" s="7"/>
      <c r="DS15" s="7"/>
      <c r="DT15" s="7"/>
      <c r="DU15" s="7"/>
      <c r="DV15" s="7"/>
      <c r="DW15" s="7"/>
      <c r="DX15" s="7"/>
      <c r="DY15" s="7"/>
      <c r="DZ15" s="7"/>
      <c r="EA15" s="7"/>
      <c r="EB15" s="7"/>
      <c r="EC15" s="7"/>
      <c r="ED15" s="7"/>
      <c r="EE15" s="7"/>
      <c r="EF15" s="7"/>
      <c r="EG15" s="7"/>
      <c r="EH15" s="7"/>
      <c r="EI15" s="7"/>
      <c r="EJ15" s="7"/>
      <c r="EK15" s="7"/>
      <c r="EL15" s="7"/>
      <c r="EM15" s="7"/>
      <c r="EN15" s="7"/>
      <c r="EO15" s="7"/>
      <c r="EP15" s="7"/>
      <c r="EQ15" s="7"/>
      <c r="ER15" s="7"/>
      <c r="ES15" s="7"/>
      <c r="ET15" s="7"/>
      <c r="EU15" s="7"/>
      <c r="EV15" s="7"/>
      <c r="EW15" s="7"/>
      <c r="EX15" s="7"/>
      <c r="EY15" s="7"/>
      <c r="EZ15" s="7"/>
      <c r="FA15" s="7"/>
      <c r="FB15" s="7"/>
      <c r="FC15" s="7"/>
      <c r="FD15" s="7"/>
      <c r="FE15" s="7"/>
      <c r="FF15" s="7"/>
      <c r="FG15" s="7"/>
      <c r="FH15" s="7"/>
      <c r="FI15" s="7"/>
      <c r="FJ15" s="7"/>
      <c r="FK15" s="7"/>
      <c r="FL15" s="7"/>
      <c r="FM15" s="7"/>
      <c r="FN15" s="7"/>
      <c r="FO15" s="7"/>
      <c r="FP15" s="7"/>
      <c r="FQ15" s="7"/>
      <c r="FR15" s="7"/>
      <c r="FS15" s="7"/>
      <c r="FT15" s="7"/>
      <c r="FU15" s="7"/>
      <c r="FV15" s="7"/>
      <c r="FW15" s="7"/>
      <c r="FX15" s="7"/>
      <c r="FY15" s="7"/>
      <c r="FZ15" s="7"/>
      <c r="GA15" s="7"/>
      <c r="GB15" s="7"/>
      <c r="GC15" s="7"/>
      <c r="GD15" s="7"/>
      <c r="GE15" s="7"/>
      <c r="GF15" s="7"/>
      <c r="GG15" s="7"/>
      <c r="GH15" s="7"/>
      <c r="GI15" s="7"/>
      <c r="GJ15" s="7"/>
      <c r="GK15" s="7"/>
      <c r="GL15" s="7"/>
      <c r="GM15" s="7"/>
      <c r="GN15" s="7"/>
      <c r="GO15" s="7"/>
      <c r="GP15" s="7"/>
      <c r="GQ15" s="7"/>
      <c r="GR15" s="7"/>
      <c r="GS15" s="7"/>
      <c r="GT15" s="7"/>
      <c r="GU15" s="7"/>
      <c r="GV15" s="7"/>
      <c r="GW15" s="7"/>
      <c r="GX15" s="7"/>
      <c r="GY15" s="7"/>
      <c r="GZ15" s="7"/>
      <c r="HA15" s="7"/>
      <c r="HB15" s="7"/>
      <c r="HC15" s="7"/>
      <c r="HD15" s="7"/>
      <c r="HE15" s="7"/>
      <c r="HF15" s="7"/>
      <c r="HG15" s="7"/>
      <c r="HH15" s="7"/>
      <c r="HI15" s="7"/>
      <c r="HJ15" s="7"/>
      <c r="HK15" s="7"/>
      <c r="HL15" s="7"/>
      <c r="HM15" s="7"/>
      <c r="HN15" s="7"/>
      <c r="HO15" s="7"/>
      <c r="HP15" s="7"/>
      <c r="HQ15" s="7"/>
      <c r="HR15" s="7"/>
      <c r="HS15" s="7"/>
      <c r="HT15" s="7"/>
      <c r="HU15" s="7"/>
      <c r="HV15" s="7"/>
      <c r="HW15" s="7"/>
      <c r="HX15" s="7"/>
      <c r="HY15" s="7"/>
      <c r="HZ15" s="7"/>
      <c r="IA15" s="7"/>
      <c r="IB15" s="7"/>
      <c r="IC15" s="7"/>
      <c r="ID15" s="7"/>
      <c r="IE15" s="7"/>
      <c r="IF15" s="7"/>
      <c r="IG15" s="7"/>
      <c r="IH15" s="7"/>
      <c r="II15" s="7"/>
      <c r="IJ15" s="7"/>
      <c r="IK15" s="7"/>
      <c r="IL15" s="7"/>
      <c r="IM15" s="7"/>
      <c r="IN15" s="7"/>
      <c r="IO15" s="7"/>
      <c r="IP15" s="7"/>
      <c r="IQ15" s="7"/>
      <c r="IR15" s="7"/>
      <c r="IS15" s="7"/>
      <c r="IT15" s="7"/>
    </row>
    <row r="16" spans="1:254" s="12" customFormat="1" ht="15" customHeight="1" x14ac:dyDescent="0.25">
      <c r="A16" s="29">
        <v>85999</v>
      </c>
      <c r="B16" s="5" t="s">
        <v>62</v>
      </c>
      <c r="C16" s="7"/>
      <c r="D16" s="7"/>
      <c r="E16" s="7"/>
      <c r="F16" s="7"/>
      <c r="G16" s="7"/>
      <c r="H16" s="7"/>
      <c r="I16" s="7"/>
      <c r="J16" s="7"/>
      <c r="K16" s="7"/>
      <c r="L16" s="7"/>
      <c r="M16" s="7"/>
      <c r="N16" s="7"/>
      <c r="O16" s="7"/>
      <c r="P16" s="7"/>
      <c r="Q16" s="7"/>
      <c r="R16" s="7"/>
      <c r="S16" s="7"/>
      <c r="T16" s="7"/>
      <c r="U16" s="7"/>
      <c r="V16" s="7"/>
      <c r="W16" s="7"/>
      <c r="X16" s="7"/>
      <c r="Y16" s="7"/>
      <c r="Z16" s="7"/>
      <c r="AA16" s="7"/>
      <c r="AB16" s="7"/>
      <c r="AC16" s="7"/>
      <c r="AD16" s="7"/>
      <c r="AE16" s="7"/>
      <c r="AF16" s="7"/>
      <c r="AG16" s="7"/>
      <c r="AH16" s="7"/>
      <c r="AI16" s="7"/>
      <c r="AJ16" s="7"/>
      <c r="AK16" s="7"/>
      <c r="AL16" s="7"/>
      <c r="AM16" s="7"/>
      <c r="AN16" s="7"/>
      <c r="AO16" s="7"/>
      <c r="AP16" s="7"/>
      <c r="AQ16" s="7"/>
      <c r="AR16" s="7"/>
      <c r="AS16" s="7"/>
      <c r="AT16" s="7"/>
      <c r="AU16" s="7"/>
      <c r="AV16" s="7"/>
      <c r="AW16" s="7"/>
      <c r="AX16" s="7"/>
      <c r="AY16" s="7"/>
      <c r="AZ16" s="7"/>
      <c r="BA16" s="7"/>
      <c r="BB16" s="7"/>
      <c r="BC16" s="7"/>
      <c r="BD16" s="7"/>
      <c r="BE16" s="7"/>
      <c r="BF16" s="7"/>
      <c r="BG16" s="7"/>
      <c r="BH16" s="7"/>
      <c r="BI16" s="7"/>
      <c r="BJ16" s="7"/>
      <c r="BK16" s="7"/>
      <c r="BL16" s="7"/>
      <c r="BM16" s="7"/>
      <c r="BN16" s="7"/>
      <c r="BO16" s="7"/>
      <c r="BP16" s="7"/>
      <c r="BQ16" s="7"/>
      <c r="BR16" s="7"/>
      <c r="BS16" s="7"/>
      <c r="BT16" s="7"/>
      <c r="BU16" s="7"/>
      <c r="BV16" s="7"/>
      <c r="BW16" s="7"/>
      <c r="BX16" s="7"/>
      <c r="BY16" s="7"/>
      <c r="BZ16" s="7"/>
      <c r="CA16" s="7"/>
      <c r="CB16" s="7"/>
      <c r="CC16" s="7"/>
      <c r="CD16" s="7"/>
      <c r="CE16" s="7"/>
      <c r="CF16" s="7"/>
      <c r="CG16" s="7"/>
      <c r="CH16" s="7"/>
      <c r="CI16" s="7"/>
      <c r="CJ16" s="7"/>
      <c r="CK16" s="7"/>
      <c r="CL16" s="7"/>
      <c r="CM16" s="7"/>
      <c r="CN16" s="7"/>
      <c r="CO16" s="7"/>
      <c r="CP16" s="7"/>
      <c r="CQ16" s="7"/>
      <c r="CR16" s="7"/>
      <c r="CS16" s="7"/>
      <c r="CT16" s="7"/>
      <c r="CU16" s="7"/>
      <c r="CV16" s="7"/>
      <c r="CW16" s="7"/>
      <c r="CX16" s="7"/>
      <c r="CY16" s="7"/>
      <c r="CZ16" s="7"/>
      <c r="DA16" s="7"/>
      <c r="DB16" s="7"/>
      <c r="DC16" s="7"/>
      <c r="DD16" s="7"/>
      <c r="DE16" s="7"/>
      <c r="DF16" s="7"/>
      <c r="DG16" s="7"/>
      <c r="DH16" s="7"/>
      <c r="DI16" s="7"/>
      <c r="DJ16" s="7"/>
      <c r="DK16" s="7"/>
      <c r="DL16" s="7"/>
      <c r="DM16" s="7"/>
      <c r="DN16" s="7"/>
      <c r="DO16" s="7"/>
      <c r="DP16" s="7"/>
      <c r="DQ16" s="7"/>
      <c r="DR16" s="7"/>
      <c r="DS16" s="7"/>
      <c r="DT16" s="7"/>
      <c r="DU16" s="7"/>
      <c r="DV16" s="7"/>
      <c r="DW16" s="7"/>
      <c r="DX16" s="7"/>
      <c r="DY16" s="7"/>
      <c r="DZ16" s="7"/>
      <c r="EA16" s="7"/>
      <c r="EB16" s="7"/>
      <c r="EC16" s="7"/>
      <c r="ED16" s="7"/>
      <c r="EE16" s="7"/>
      <c r="EF16" s="7"/>
      <c r="EG16" s="7"/>
      <c r="EH16" s="7"/>
      <c r="EI16" s="7"/>
      <c r="EJ16" s="7"/>
      <c r="EK16" s="7"/>
      <c r="EL16" s="7"/>
      <c r="EM16" s="7"/>
      <c r="EN16" s="7"/>
      <c r="EO16" s="7"/>
      <c r="EP16" s="7"/>
      <c r="EQ16" s="7"/>
      <c r="ER16" s="7"/>
      <c r="ES16" s="7"/>
      <c r="ET16" s="7"/>
      <c r="EU16" s="7"/>
      <c r="EV16" s="7"/>
      <c r="EW16" s="7"/>
      <c r="EX16" s="7"/>
      <c r="EY16" s="7"/>
      <c r="EZ16" s="7"/>
      <c r="FA16" s="7"/>
      <c r="FB16" s="7"/>
      <c r="FC16" s="7"/>
      <c r="FD16" s="7"/>
      <c r="FE16" s="7"/>
      <c r="FF16" s="7"/>
      <c r="FG16" s="7"/>
      <c r="FH16" s="7"/>
      <c r="FI16" s="7"/>
      <c r="FJ16" s="7"/>
      <c r="FK16" s="7"/>
      <c r="FL16" s="7"/>
      <c r="FM16" s="7"/>
      <c r="FN16" s="7"/>
      <c r="FO16" s="7"/>
      <c r="FP16" s="7"/>
      <c r="FQ16" s="7"/>
      <c r="FR16" s="7"/>
      <c r="FS16" s="7"/>
      <c r="FT16" s="7"/>
      <c r="FU16" s="7"/>
      <c r="FV16" s="7"/>
      <c r="FW16" s="7"/>
      <c r="FX16" s="7"/>
      <c r="FY16" s="7"/>
      <c r="FZ16" s="7"/>
      <c r="GA16" s="7"/>
      <c r="GB16" s="7"/>
      <c r="GC16" s="7"/>
      <c r="GD16" s="7"/>
      <c r="GE16" s="7"/>
      <c r="GF16" s="7"/>
      <c r="GG16" s="7"/>
      <c r="GH16" s="7"/>
      <c r="GI16" s="7"/>
      <c r="GJ16" s="7"/>
      <c r="GK16" s="7"/>
      <c r="GL16" s="7"/>
      <c r="GM16" s="7"/>
      <c r="GN16" s="7"/>
      <c r="GO16" s="7"/>
      <c r="GP16" s="7"/>
      <c r="GQ16" s="7"/>
      <c r="GR16" s="7"/>
      <c r="GS16" s="7"/>
      <c r="GT16" s="7"/>
      <c r="GU16" s="7"/>
      <c r="GV16" s="7"/>
      <c r="GW16" s="7"/>
      <c r="GX16" s="7"/>
      <c r="GY16" s="7"/>
      <c r="GZ16" s="7"/>
      <c r="HA16" s="7"/>
      <c r="HB16" s="7"/>
      <c r="HC16" s="7"/>
      <c r="HD16" s="7"/>
      <c r="HE16" s="7"/>
      <c r="HF16" s="7"/>
      <c r="HG16" s="7"/>
      <c r="HH16" s="7"/>
      <c r="HI16" s="7"/>
      <c r="HJ16" s="7"/>
      <c r="HK16" s="7"/>
      <c r="HL16" s="7"/>
      <c r="HM16" s="7"/>
      <c r="HN16" s="7"/>
      <c r="HO16" s="7"/>
      <c r="HP16" s="7"/>
      <c r="HQ16" s="7"/>
      <c r="HR16" s="7"/>
      <c r="HS16" s="7"/>
      <c r="HT16" s="7"/>
      <c r="HU16" s="7"/>
      <c r="HV16" s="7"/>
      <c r="HW16" s="7"/>
      <c r="HX16" s="7"/>
      <c r="HY16" s="7"/>
      <c r="HZ16" s="7"/>
      <c r="IA16" s="7"/>
      <c r="IB16" s="7"/>
      <c r="IC16" s="7"/>
      <c r="ID16" s="7"/>
      <c r="IE16" s="7"/>
      <c r="IF16" s="7"/>
      <c r="IG16" s="7"/>
      <c r="IH16" s="7"/>
      <c r="II16" s="7"/>
      <c r="IJ16" s="7"/>
      <c r="IK16" s="7"/>
      <c r="IL16" s="7"/>
      <c r="IM16" s="7"/>
      <c r="IN16" s="7"/>
      <c r="IO16" s="7"/>
      <c r="IP16" s="7"/>
      <c r="IQ16" s="7"/>
      <c r="IR16" s="7"/>
      <c r="IS16" s="7"/>
      <c r="IT16" s="7"/>
    </row>
    <row r="17" spans="1:2" s="11" customFormat="1" ht="15" customHeight="1" x14ac:dyDescent="0.25">
      <c r="A17" s="30">
        <v>664693.66</v>
      </c>
      <c r="B17" s="18" t="s">
        <v>66</v>
      </c>
    </row>
    <row r="18" spans="1:2" s="11" customFormat="1" ht="15" customHeight="1" x14ac:dyDescent="0.25">
      <c r="A18" s="27">
        <v>0.97</v>
      </c>
      <c r="B18" s="31" t="s">
        <v>68</v>
      </c>
    </row>
    <row r="19" spans="1:2" ht="15" customHeight="1" x14ac:dyDescent="0.25">
      <c r="A19" s="32">
        <f>SUM(A2:A18)</f>
        <v>4005801.9200000004</v>
      </c>
      <c r="B19" s="33" t="s">
        <v>67</v>
      </c>
    </row>
  </sheetData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6" tint="0.79998168889431442"/>
    <pageSetUpPr fitToPage="1"/>
  </sheetPr>
  <dimension ref="A1:C102"/>
  <sheetViews>
    <sheetView tabSelected="1" topLeftCell="A58" zoomScaleNormal="100" workbookViewId="0">
      <selection activeCell="C71" sqref="C71"/>
    </sheetView>
  </sheetViews>
  <sheetFormatPr defaultRowHeight="15" x14ac:dyDescent="0.25"/>
  <cols>
    <col min="1" max="1" width="20.7109375" style="2" customWidth="1"/>
    <col min="2" max="2" width="22.42578125" style="3" customWidth="1"/>
    <col min="3" max="3" width="118" style="1" customWidth="1"/>
    <col min="4" max="4" width="10" style="1" bestFit="1" customWidth="1"/>
    <col min="5" max="16384" width="9.140625" style="1"/>
  </cols>
  <sheetData>
    <row r="1" spans="1:3" ht="30" customHeight="1" x14ac:dyDescent="0.25">
      <c r="A1" s="52" t="s">
        <v>7</v>
      </c>
      <c r="B1" s="53"/>
      <c r="C1" s="54"/>
    </row>
    <row r="2" spans="1:3" s="8" customFormat="1" ht="15" customHeight="1" x14ac:dyDescent="0.25">
      <c r="A2" s="34">
        <v>44575</v>
      </c>
      <c r="B2" s="35">
        <v>96463.360000000001</v>
      </c>
      <c r="C2" s="14" t="s">
        <v>39</v>
      </c>
    </row>
    <row r="3" spans="1:3" s="8" customFormat="1" ht="15" customHeight="1" x14ac:dyDescent="0.25">
      <c r="A3" s="34">
        <v>44579</v>
      </c>
      <c r="B3" s="35">
        <v>181000</v>
      </c>
      <c r="C3" s="14" t="s">
        <v>40</v>
      </c>
    </row>
    <row r="4" spans="1:3" s="8" customFormat="1" ht="15" customHeight="1" x14ac:dyDescent="0.25">
      <c r="A4" s="34">
        <v>44580</v>
      </c>
      <c r="B4" s="35">
        <v>54000</v>
      </c>
      <c r="C4" s="14" t="s">
        <v>38</v>
      </c>
    </row>
    <row r="5" spans="1:3" s="8" customFormat="1" ht="15" customHeight="1" x14ac:dyDescent="0.25">
      <c r="A5" s="36">
        <v>44562</v>
      </c>
      <c r="B5" s="35">
        <v>451183</v>
      </c>
      <c r="C5" s="14" t="s">
        <v>72</v>
      </c>
    </row>
    <row r="6" spans="1:3" s="8" customFormat="1" ht="15" customHeight="1" x14ac:dyDescent="0.25">
      <c r="A6" s="36">
        <v>44562</v>
      </c>
      <c r="B6" s="35">
        <v>128147.34</v>
      </c>
      <c r="C6" s="14" t="s">
        <v>41</v>
      </c>
    </row>
    <row r="7" spans="1:3" s="8" customFormat="1" ht="15" customHeight="1" x14ac:dyDescent="0.25">
      <c r="A7" s="37">
        <v>44562</v>
      </c>
      <c r="B7" s="35">
        <v>71969.7</v>
      </c>
      <c r="C7" s="14" t="s">
        <v>12</v>
      </c>
    </row>
    <row r="8" spans="1:3" s="8" customFormat="1" ht="15" customHeight="1" x14ac:dyDescent="0.25">
      <c r="A8" s="37">
        <v>44563</v>
      </c>
      <c r="B8" s="35">
        <v>566</v>
      </c>
      <c r="C8" s="14" t="s">
        <v>11</v>
      </c>
    </row>
    <row r="9" spans="1:3" s="40" customFormat="1" ht="15" customHeight="1" x14ac:dyDescent="0.25">
      <c r="A9" s="38" t="s">
        <v>69</v>
      </c>
      <c r="B9" s="39">
        <f>SUM(B2:B8)</f>
        <v>983329.39999999991</v>
      </c>
      <c r="C9" s="23"/>
    </row>
    <row r="10" spans="1:3" ht="30" customHeight="1" x14ac:dyDescent="0.25">
      <c r="A10" s="55" t="s">
        <v>6</v>
      </c>
      <c r="B10" s="56"/>
      <c r="C10" s="57"/>
    </row>
    <row r="11" spans="1:3" ht="15" customHeight="1" x14ac:dyDescent="0.25">
      <c r="A11" s="41">
        <v>44571</v>
      </c>
      <c r="B11" s="42">
        <v>25903</v>
      </c>
      <c r="C11" s="13" t="s">
        <v>44</v>
      </c>
    </row>
    <row r="12" spans="1:3" ht="15" customHeight="1" x14ac:dyDescent="0.25">
      <c r="A12" s="41">
        <v>44571</v>
      </c>
      <c r="B12" s="42">
        <v>2805</v>
      </c>
      <c r="C12" s="13" t="s">
        <v>45</v>
      </c>
    </row>
    <row r="13" spans="1:3" ht="15" customHeight="1" x14ac:dyDescent="0.25">
      <c r="A13" s="41">
        <v>44571</v>
      </c>
      <c r="B13" s="42">
        <v>3060</v>
      </c>
      <c r="C13" s="13" t="s">
        <v>46</v>
      </c>
    </row>
    <row r="14" spans="1:3" ht="15" customHeight="1" x14ac:dyDescent="0.25">
      <c r="A14" s="41">
        <v>44571</v>
      </c>
      <c r="B14" s="42">
        <v>8330</v>
      </c>
      <c r="C14" s="13" t="s">
        <v>47</v>
      </c>
    </row>
    <row r="15" spans="1:3" ht="15" customHeight="1" x14ac:dyDescent="0.25">
      <c r="A15" s="41">
        <v>44571</v>
      </c>
      <c r="B15" s="42">
        <v>2610</v>
      </c>
      <c r="C15" s="13" t="s">
        <v>48</v>
      </c>
    </row>
    <row r="16" spans="1:3" ht="15" customHeight="1" x14ac:dyDescent="0.25">
      <c r="A16" s="41">
        <v>44575</v>
      </c>
      <c r="B16" s="42">
        <v>11560</v>
      </c>
      <c r="C16" s="13" t="s">
        <v>36</v>
      </c>
    </row>
    <row r="17" spans="1:3" ht="15" customHeight="1" x14ac:dyDescent="0.25">
      <c r="A17" s="41">
        <v>44575</v>
      </c>
      <c r="B17" s="42">
        <v>29938.080000000002</v>
      </c>
      <c r="C17" s="13" t="s">
        <v>37</v>
      </c>
    </row>
    <row r="18" spans="1:3" ht="15" customHeight="1" x14ac:dyDescent="0.25">
      <c r="A18" s="41">
        <v>44581</v>
      </c>
      <c r="B18" s="42">
        <v>4650</v>
      </c>
      <c r="C18" s="13" t="s">
        <v>18</v>
      </c>
    </row>
    <row r="19" spans="1:3" ht="15" customHeight="1" x14ac:dyDescent="0.25">
      <c r="A19" s="37">
        <v>44531</v>
      </c>
      <c r="B19" s="43">
        <f>218.5+6727</f>
        <v>6945.5</v>
      </c>
      <c r="C19" s="17" t="s">
        <v>20</v>
      </c>
    </row>
    <row r="20" spans="1:3" s="11" customFormat="1" ht="15" customHeight="1" x14ac:dyDescent="0.25">
      <c r="A20" s="36">
        <v>44562</v>
      </c>
      <c r="B20" s="43">
        <v>2340</v>
      </c>
      <c r="C20" s="18" t="s">
        <v>21</v>
      </c>
    </row>
    <row r="21" spans="1:3" ht="15" customHeight="1" x14ac:dyDescent="0.25">
      <c r="A21" s="37">
        <v>44562</v>
      </c>
      <c r="B21" s="42">
        <v>60682</v>
      </c>
      <c r="C21" s="13" t="s">
        <v>15</v>
      </c>
    </row>
    <row r="22" spans="1:3" ht="15" customHeight="1" x14ac:dyDescent="0.25">
      <c r="A22" s="44" t="s">
        <v>69</v>
      </c>
      <c r="B22" s="61">
        <f>SUM(B11:B21)</f>
        <v>158823.58000000002</v>
      </c>
      <c r="C22" s="62"/>
    </row>
    <row r="23" spans="1:3" s="8" customFormat="1" ht="30" customHeight="1" x14ac:dyDescent="0.25">
      <c r="A23" s="55" t="s">
        <v>4</v>
      </c>
      <c r="B23" s="56"/>
      <c r="C23" s="57"/>
    </row>
    <row r="24" spans="1:3" s="20" customFormat="1" ht="15" customHeight="1" x14ac:dyDescent="0.25">
      <c r="A24" s="45">
        <v>44576</v>
      </c>
      <c r="B24" s="46">
        <v>1829</v>
      </c>
      <c r="C24" s="19" t="s">
        <v>27</v>
      </c>
    </row>
    <row r="25" spans="1:3" s="20" customFormat="1" ht="15" customHeight="1" x14ac:dyDescent="0.25">
      <c r="A25" s="45">
        <v>44586</v>
      </c>
      <c r="B25" s="46">
        <v>292300</v>
      </c>
      <c r="C25" s="19" t="s">
        <v>10</v>
      </c>
    </row>
    <row r="26" spans="1:3" s="20" customFormat="1" ht="15" customHeight="1" x14ac:dyDescent="0.25">
      <c r="A26" s="45">
        <v>44587</v>
      </c>
      <c r="B26" s="46">
        <v>194400</v>
      </c>
      <c r="C26" s="19" t="s">
        <v>26</v>
      </c>
    </row>
    <row r="27" spans="1:3" s="20" customFormat="1" ht="15" customHeight="1" x14ac:dyDescent="0.25">
      <c r="A27" s="45">
        <v>44588</v>
      </c>
      <c r="B27" s="46">
        <v>31000</v>
      </c>
      <c r="C27" s="19" t="s">
        <v>28</v>
      </c>
    </row>
    <row r="28" spans="1:3" s="20" customFormat="1" ht="15" customHeight="1" x14ac:dyDescent="0.25">
      <c r="A28" s="45">
        <v>44592</v>
      </c>
      <c r="B28" s="46">
        <v>11650</v>
      </c>
      <c r="C28" s="19" t="s">
        <v>35</v>
      </c>
    </row>
    <row r="29" spans="1:3" s="20" customFormat="1" ht="15" customHeight="1" x14ac:dyDescent="0.25">
      <c r="A29" s="37">
        <v>44562</v>
      </c>
      <c r="B29" s="46">
        <v>8055</v>
      </c>
      <c r="C29" s="19" t="s">
        <v>29</v>
      </c>
    </row>
    <row r="30" spans="1:3" s="20" customFormat="1" ht="15" customHeight="1" x14ac:dyDescent="0.25">
      <c r="A30" s="37">
        <v>44562</v>
      </c>
      <c r="B30" s="46">
        <f>5370.79+31760.15</f>
        <v>37130.94</v>
      </c>
      <c r="C30" s="19" t="s">
        <v>25</v>
      </c>
    </row>
    <row r="31" spans="1:3" s="20" customFormat="1" ht="15" customHeight="1" x14ac:dyDescent="0.25">
      <c r="A31" s="37">
        <v>44562</v>
      </c>
      <c r="B31" s="46">
        <v>689.93</v>
      </c>
      <c r="C31" s="19" t="s">
        <v>11</v>
      </c>
    </row>
    <row r="32" spans="1:3" s="11" customFormat="1" ht="15" customHeight="1" x14ac:dyDescent="0.25">
      <c r="A32" s="37">
        <v>44531</v>
      </c>
      <c r="B32" s="43">
        <f>957.75+37025</f>
        <v>37982.75</v>
      </c>
      <c r="C32" s="17" t="s">
        <v>20</v>
      </c>
    </row>
    <row r="33" spans="1:3" s="11" customFormat="1" ht="15" customHeight="1" x14ac:dyDescent="0.25">
      <c r="A33" s="36">
        <v>44562</v>
      </c>
      <c r="B33" s="43">
        <v>7593</v>
      </c>
      <c r="C33" s="17" t="s">
        <v>21</v>
      </c>
    </row>
    <row r="34" spans="1:3" s="20" customFormat="1" ht="15" customHeight="1" x14ac:dyDescent="0.25">
      <c r="A34" s="37">
        <v>44562</v>
      </c>
      <c r="B34" s="43">
        <v>295147</v>
      </c>
      <c r="C34" s="14" t="s">
        <v>16</v>
      </c>
    </row>
    <row r="35" spans="1:3" s="11" customFormat="1" ht="15" customHeight="1" x14ac:dyDescent="0.25">
      <c r="A35" s="44" t="s">
        <v>69</v>
      </c>
      <c r="B35" s="61">
        <f>SUM(B24:B34)</f>
        <v>917777.62</v>
      </c>
      <c r="C35" s="62"/>
    </row>
    <row r="36" spans="1:3" ht="30" customHeight="1" x14ac:dyDescent="0.25">
      <c r="A36" s="55" t="s">
        <v>3</v>
      </c>
      <c r="B36" s="56"/>
      <c r="C36" s="57"/>
    </row>
    <row r="37" spans="1:3" ht="15" customHeight="1" x14ac:dyDescent="0.25">
      <c r="A37" s="47">
        <v>44571</v>
      </c>
      <c r="B37" s="48">
        <v>156750.15</v>
      </c>
      <c r="C37" s="16" t="s">
        <v>33</v>
      </c>
    </row>
    <row r="38" spans="1:3" ht="15" customHeight="1" x14ac:dyDescent="0.25">
      <c r="A38" s="47">
        <v>44578</v>
      </c>
      <c r="B38" s="48">
        <f>7977.03+15581.04</f>
        <v>23558.07</v>
      </c>
      <c r="C38" s="16" t="s">
        <v>30</v>
      </c>
    </row>
    <row r="39" spans="1:3" ht="15" customHeight="1" x14ac:dyDescent="0.25">
      <c r="A39" s="47">
        <v>44582</v>
      </c>
      <c r="B39" s="48">
        <v>35310</v>
      </c>
      <c r="C39" s="16" t="s">
        <v>32</v>
      </c>
    </row>
    <row r="40" spans="1:3" ht="15" customHeight="1" x14ac:dyDescent="0.25">
      <c r="A40" s="47">
        <v>44583</v>
      </c>
      <c r="B40" s="48">
        <v>261.60000000000002</v>
      </c>
      <c r="C40" s="16" t="s">
        <v>19</v>
      </c>
    </row>
    <row r="41" spans="1:3" ht="15" customHeight="1" x14ac:dyDescent="0.25">
      <c r="A41" s="47">
        <v>44587</v>
      </c>
      <c r="B41" s="48">
        <v>10000</v>
      </c>
      <c r="C41" s="16" t="s">
        <v>31</v>
      </c>
    </row>
    <row r="42" spans="1:3" ht="15" customHeight="1" x14ac:dyDescent="0.25">
      <c r="A42" s="47">
        <v>44592</v>
      </c>
      <c r="B42" s="48">
        <v>14700</v>
      </c>
      <c r="C42" s="16" t="s">
        <v>43</v>
      </c>
    </row>
    <row r="43" spans="1:3" ht="15" customHeight="1" x14ac:dyDescent="0.25">
      <c r="A43" s="37">
        <v>44575</v>
      </c>
      <c r="B43" s="46">
        <v>172000</v>
      </c>
      <c r="C43" s="15" t="s">
        <v>49</v>
      </c>
    </row>
    <row r="44" spans="1:3" ht="15" customHeight="1" x14ac:dyDescent="0.25">
      <c r="A44" s="37">
        <v>44575</v>
      </c>
      <c r="B44" s="46">
        <v>1000</v>
      </c>
      <c r="C44" s="15" t="s">
        <v>70</v>
      </c>
    </row>
    <row r="45" spans="1:3" ht="15" customHeight="1" x14ac:dyDescent="0.25">
      <c r="A45" s="36">
        <v>44562</v>
      </c>
      <c r="B45" s="46">
        <v>75000</v>
      </c>
      <c r="C45" s="15" t="s">
        <v>9</v>
      </c>
    </row>
    <row r="46" spans="1:3" ht="15" customHeight="1" x14ac:dyDescent="0.25">
      <c r="A46" s="37">
        <v>44531</v>
      </c>
      <c r="B46" s="43">
        <f>3589.33+132828</f>
        <v>136417.32999999999</v>
      </c>
      <c r="C46" s="17" t="s">
        <v>20</v>
      </c>
    </row>
    <row r="47" spans="1:3" s="11" customFormat="1" ht="15" customHeight="1" x14ac:dyDescent="0.25">
      <c r="A47" s="36">
        <v>44562</v>
      </c>
      <c r="B47" s="43">
        <v>6601</v>
      </c>
      <c r="C47" s="17" t="s">
        <v>21</v>
      </c>
    </row>
    <row r="48" spans="1:3" ht="15" customHeight="1" x14ac:dyDescent="0.25">
      <c r="A48" s="36">
        <v>44562</v>
      </c>
      <c r="B48" s="43">
        <v>903631.63</v>
      </c>
      <c r="C48" s="14" t="s">
        <v>15</v>
      </c>
    </row>
    <row r="49" spans="1:3" ht="15" customHeight="1" x14ac:dyDescent="0.25">
      <c r="A49" s="44" t="s">
        <v>69</v>
      </c>
      <c r="B49" s="63">
        <f>SUM(B37:B48)</f>
        <v>1535229.78</v>
      </c>
      <c r="C49" s="64"/>
    </row>
    <row r="50" spans="1:3" s="9" customFormat="1" ht="15" customHeight="1" x14ac:dyDescent="0.25">
      <c r="A50" s="58" t="s">
        <v>2</v>
      </c>
      <c r="B50" s="59"/>
      <c r="C50" s="60"/>
    </row>
    <row r="51" spans="1:3" s="11" customFormat="1" ht="15" customHeight="1" x14ac:dyDescent="0.25">
      <c r="A51" s="37">
        <v>44531</v>
      </c>
      <c r="B51" s="43">
        <f>334+10465</f>
        <v>10799</v>
      </c>
      <c r="C51" s="17" t="s">
        <v>20</v>
      </c>
    </row>
    <row r="52" spans="1:3" s="11" customFormat="1" ht="15" customHeight="1" x14ac:dyDescent="0.25">
      <c r="A52" s="36">
        <v>44562</v>
      </c>
      <c r="B52" s="43">
        <v>70035</v>
      </c>
      <c r="C52" s="14" t="s">
        <v>16</v>
      </c>
    </row>
    <row r="53" spans="1:3" s="11" customFormat="1" ht="15" customHeight="1" x14ac:dyDescent="0.25">
      <c r="A53" s="44" t="s">
        <v>69</v>
      </c>
      <c r="B53" s="61">
        <f>SUM(B51:B52)</f>
        <v>80834</v>
      </c>
      <c r="C53" s="62"/>
    </row>
    <row r="54" spans="1:3" x14ac:dyDescent="0.25">
      <c r="A54" s="58" t="s">
        <v>1</v>
      </c>
      <c r="B54" s="59"/>
      <c r="C54" s="60"/>
    </row>
    <row r="55" spans="1:3" s="11" customFormat="1" ht="15" customHeight="1" x14ac:dyDescent="0.25">
      <c r="A55" s="49">
        <v>44573</v>
      </c>
      <c r="B55" s="43">
        <v>2195</v>
      </c>
      <c r="C55" s="21" t="s">
        <v>42</v>
      </c>
    </row>
    <row r="56" spans="1:3" s="11" customFormat="1" ht="15" customHeight="1" x14ac:dyDescent="0.25">
      <c r="A56" s="34">
        <v>44580</v>
      </c>
      <c r="B56" s="43">
        <v>1200</v>
      </c>
      <c r="C56" s="17" t="s">
        <v>34</v>
      </c>
    </row>
    <row r="57" spans="1:3" s="11" customFormat="1" ht="15" customHeight="1" x14ac:dyDescent="0.25">
      <c r="A57" s="49">
        <v>44582</v>
      </c>
      <c r="B57" s="43">
        <v>10826.6</v>
      </c>
      <c r="C57" s="21" t="s">
        <v>13</v>
      </c>
    </row>
    <row r="58" spans="1:3" s="11" customFormat="1" ht="15" customHeight="1" x14ac:dyDescent="0.25">
      <c r="A58" s="49">
        <v>44582</v>
      </c>
      <c r="B58" s="43">
        <v>5000</v>
      </c>
      <c r="C58" s="21" t="s">
        <v>14</v>
      </c>
    </row>
    <row r="59" spans="1:3" s="11" customFormat="1" ht="15" customHeight="1" x14ac:dyDescent="0.25">
      <c r="A59" s="49">
        <v>44587</v>
      </c>
      <c r="B59" s="43">
        <v>1000</v>
      </c>
      <c r="C59" s="21" t="s">
        <v>22</v>
      </c>
    </row>
    <row r="60" spans="1:3" s="11" customFormat="1" ht="15" customHeight="1" x14ac:dyDescent="0.25">
      <c r="A60" s="49">
        <v>44588</v>
      </c>
      <c r="B60" s="43">
        <f>9778+4727</f>
        <v>14505</v>
      </c>
      <c r="C60" s="21" t="s">
        <v>23</v>
      </c>
    </row>
    <row r="61" spans="1:3" s="11" customFormat="1" ht="15" customHeight="1" x14ac:dyDescent="0.25">
      <c r="A61" s="49">
        <v>44592</v>
      </c>
      <c r="B61" s="43">
        <v>2650</v>
      </c>
      <c r="C61" s="21" t="s">
        <v>24</v>
      </c>
    </row>
    <row r="62" spans="1:3" s="11" customFormat="1" ht="15" customHeight="1" x14ac:dyDescent="0.25">
      <c r="A62" s="36">
        <v>44562</v>
      </c>
      <c r="B62" s="43">
        <v>20951.47</v>
      </c>
      <c r="C62" s="21" t="s">
        <v>17</v>
      </c>
    </row>
    <row r="63" spans="1:3" s="11" customFormat="1" ht="15" customHeight="1" x14ac:dyDescent="0.25">
      <c r="A63" s="36">
        <v>44562</v>
      </c>
      <c r="B63" s="43">
        <v>288.04000000000002</v>
      </c>
      <c r="C63" s="21" t="s">
        <v>8</v>
      </c>
    </row>
    <row r="64" spans="1:3" s="11" customFormat="1" ht="15" customHeight="1" x14ac:dyDescent="0.25">
      <c r="A64" s="36">
        <v>44562</v>
      </c>
      <c r="B64" s="35">
        <v>3000</v>
      </c>
      <c r="C64" s="6" t="s">
        <v>50</v>
      </c>
    </row>
    <row r="65" spans="1:3" s="11" customFormat="1" ht="15" customHeight="1" x14ac:dyDescent="0.25">
      <c r="A65" s="37">
        <v>44531</v>
      </c>
      <c r="B65" s="43">
        <f>34593.26+85760</f>
        <v>120353.26000000001</v>
      </c>
      <c r="C65" s="17" t="s">
        <v>20</v>
      </c>
    </row>
    <row r="66" spans="1:3" s="11" customFormat="1" ht="15" customHeight="1" x14ac:dyDescent="0.25">
      <c r="A66" s="36">
        <v>44562</v>
      </c>
      <c r="B66" s="43">
        <v>29769</v>
      </c>
      <c r="C66" s="17" t="s">
        <v>21</v>
      </c>
    </row>
    <row r="67" spans="1:3" s="11" customFormat="1" ht="15" customHeight="1" x14ac:dyDescent="0.25">
      <c r="A67" s="36">
        <v>44562</v>
      </c>
      <c r="B67" s="43">
        <v>547828.35</v>
      </c>
      <c r="C67" s="14" t="s">
        <v>16</v>
      </c>
    </row>
    <row r="68" spans="1:3" s="11" customFormat="1" ht="15" customHeight="1" x14ac:dyDescent="0.25">
      <c r="A68" s="36">
        <v>44562</v>
      </c>
      <c r="B68" s="35">
        <f>1180+1900+75+5965.93+473+469.58+1249.98+25+1098</f>
        <v>12436.49</v>
      </c>
      <c r="C68" s="6" t="s">
        <v>5</v>
      </c>
    </row>
    <row r="69" spans="1:3" ht="15" customHeight="1" x14ac:dyDescent="0.25">
      <c r="A69" s="33" t="s">
        <v>69</v>
      </c>
      <c r="B69" s="65">
        <f>SUM(B55:B68)</f>
        <v>772003.21</v>
      </c>
      <c r="C69" s="57"/>
    </row>
    <row r="70" spans="1:3" x14ac:dyDescent="0.25">
      <c r="A70" s="1"/>
      <c r="B70" s="4"/>
    </row>
    <row r="71" spans="1:3" x14ac:dyDescent="0.25">
      <c r="A71" s="24"/>
      <c r="B71" s="51">
        <f>B9+B22+B35+B49+B53+B69</f>
        <v>4447997.59</v>
      </c>
      <c r="C71" s="50" t="s">
        <v>71</v>
      </c>
    </row>
    <row r="72" spans="1:3" x14ac:dyDescent="0.25">
      <c r="A72" s="1"/>
      <c r="B72" s="4"/>
    </row>
    <row r="73" spans="1:3" x14ac:dyDescent="0.25">
      <c r="A73" s="1"/>
      <c r="B73" s="4"/>
    </row>
    <row r="74" spans="1:3" x14ac:dyDescent="0.25">
      <c r="A74" s="1"/>
      <c r="B74" s="4"/>
    </row>
    <row r="75" spans="1:3" x14ac:dyDescent="0.25">
      <c r="A75" s="1"/>
      <c r="B75" s="4"/>
    </row>
    <row r="76" spans="1:3" x14ac:dyDescent="0.25">
      <c r="A76" s="1"/>
      <c r="B76" s="4"/>
    </row>
    <row r="77" spans="1:3" x14ac:dyDescent="0.25">
      <c r="A77" s="1"/>
      <c r="B77" s="4"/>
    </row>
    <row r="78" spans="1:3" x14ac:dyDescent="0.25">
      <c r="A78" s="1"/>
      <c r="B78" s="4"/>
    </row>
    <row r="79" spans="1:3" x14ac:dyDescent="0.25">
      <c r="A79" s="1"/>
      <c r="B79" s="4"/>
    </row>
    <row r="80" spans="1:3" x14ac:dyDescent="0.25">
      <c r="A80" s="1"/>
      <c r="B80" s="4"/>
    </row>
    <row r="81" spans="1:2" x14ac:dyDescent="0.25">
      <c r="A81" s="1"/>
      <c r="B81" s="4"/>
    </row>
    <row r="82" spans="1:2" x14ac:dyDescent="0.25">
      <c r="A82" s="1"/>
      <c r="B82" s="4"/>
    </row>
    <row r="83" spans="1:2" x14ac:dyDescent="0.25">
      <c r="A83" s="1"/>
      <c r="B83" s="4"/>
    </row>
    <row r="84" spans="1:2" x14ac:dyDescent="0.25">
      <c r="A84" s="1"/>
      <c r="B84" s="4"/>
    </row>
    <row r="85" spans="1:2" x14ac:dyDescent="0.25">
      <c r="A85" s="1"/>
      <c r="B85" s="4"/>
    </row>
    <row r="86" spans="1:2" x14ac:dyDescent="0.25">
      <c r="A86" s="1"/>
      <c r="B86" s="4"/>
    </row>
    <row r="87" spans="1:2" x14ac:dyDescent="0.25">
      <c r="A87" s="1"/>
      <c r="B87" s="4"/>
    </row>
    <row r="88" spans="1:2" x14ac:dyDescent="0.25">
      <c r="A88" s="1"/>
      <c r="B88" s="4"/>
    </row>
    <row r="89" spans="1:2" x14ac:dyDescent="0.25">
      <c r="A89" s="1"/>
      <c r="B89" s="4"/>
    </row>
    <row r="90" spans="1:2" x14ac:dyDescent="0.25">
      <c r="A90" s="1"/>
      <c r="B90" s="4"/>
    </row>
    <row r="91" spans="1:2" x14ac:dyDescent="0.25">
      <c r="A91" s="1"/>
      <c r="B91" s="4"/>
    </row>
    <row r="92" spans="1:2" x14ac:dyDescent="0.25">
      <c r="A92" s="1"/>
      <c r="B92" s="4"/>
    </row>
    <row r="93" spans="1:2" x14ac:dyDescent="0.25">
      <c r="A93" s="1"/>
      <c r="B93" s="4"/>
    </row>
    <row r="94" spans="1:2" x14ac:dyDescent="0.25">
      <c r="A94" s="1"/>
      <c r="B94" s="4"/>
    </row>
    <row r="95" spans="1:2" x14ac:dyDescent="0.25">
      <c r="A95" s="1"/>
      <c r="B95" s="4"/>
    </row>
    <row r="96" spans="1:2" x14ac:dyDescent="0.25">
      <c r="A96" s="1"/>
      <c r="B96" s="4"/>
    </row>
    <row r="97" spans="1:2" x14ac:dyDescent="0.25">
      <c r="A97" s="1"/>
      <c r="B97" s="4"/>
    </row>
    <row r="98" spans="1:2" x14ac:dyDescent="0.25">
      <c r="A98" s="1"/>
      <c r="B98" s="4"/>
    </row>
    <row r="99" spans="1:2" x14ac:dyDescent="0.25">
      <c r="A99" s="1"/>
      <c r="B99" s="4"/>
    </row>
    <row r="100" spans="1:2" x14ac:dyDescent="0.25">
      <c r="A100" s="1"/>
      <c r="B100" s="4"/>
    </row>
    <row r="101" spans="1:2" x14ac:dyDescent="0.25">
      <c r="A101" s="1"/>
      <c r="B101" s="4"/>
    </row>
    <row r="102" spans="1:2" x14ac:dyDescent="0.25">
      <c r="A102" s="1"/>
      <c r="B102" s="4"/>
    </row>
  </sheetData>
  <mergeCells count="11">
    <mergeCell ref="B69:C69"/>
    <mergeCell ref="A1:C1"/>
    <mergeCell ref="A10:C10"/>
    <mergeCell ref="A36:C36"/>
    <mergeCell ref="A50:C50"/>
    <mergeCell ref="A54:C54"/>
    <mergeCell ref="A23:C23"/>
    <mergeCell ref="B22:C22"/>
    <mergeCell ref="B35:C35"/>
    <mergeCell ref="B49:C49"/>
    <mergeCell ref="B53:C53"/>
  </mergeCells>
  <phoneticPr fontId="5" type="noConversion"/>
  <pageMargins left="0.25" right="0.25" top="0.75" bottom="0.75" header="0.3" footer="0.3"/>
  <pageSetup paperSize="9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Поступления</vt:lpstr>
      <vt:lpstr>Расходы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Юляшка</dc:creator>
  <cp:lastModifiedBy>Forward</cp:lastModifiedBy>
  <cp:lastPrinted>2017-08-23T15:27:46Z</cp:lastPrinted>
  <dcterms:created xsi:type="dcterms:W3CDTF">2017-04-06T09:22:47Z</dcterms:created>
  <dcterms:modified xsi:type="dcterms:W3CDTF">2023-06-07T10:42:19Z</dcterms:modified>
</cp:coreProperties>
</file>